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96" windowHeight="8832" activeTab="0"/>
  </bookViews>
  <sheets>
    <sheet name="Tabelle1" sheetId="1" r:id="rId1"/>
    <sheet name="Tabelle2" sheetId="2" r:id="rId2"/>
    <sheet name="Tabelle3" sheetId="3" r:id="rId3"/>
  </sheets>
  <definedNames>
    <definedName name="Z_4058924F_18DA_4D5B_86A0_EDD49FB4EE0D_.wvu.Rows" localSheetId="0" hidden="1">'Tabelle1'!$41:$41</definedName>
    <definedName name="Z_41034245_8EFB_4DE9_9A3B_7C35C75DF6CE_.wvu.Rows" localSheetId="0" hidden="1">'Tabelle1'!$41:$41</definedName>
    <definedName name="Z_876C84F5_367C_433C_81EC_8A322F3E1501_.wvu.Rows" localSheetId="0" hidden="1">'Tabelle1'!$41:$41</definedName>
    <definedName name="Z_A1981EDB_FC6B_4174_A95F_A957F5BA8E5A_.wvu.Rows" localSheetId="0" hidden="1">'Tabelle1'!$41:$41</definedName>
    <definedName name="Z_C442DE7D_7321_49BB_A722_7F7775E50043_.wvu.Rows" localSheetId="0" hidden="1">'Tabelle1'!$41:$41</definedName>
  </definedNames>
  <calcPr fullCalcOnLoad="1"/>
</workbook>
</file>

<file path=xl/sharedStrings.xml><?xml version="1.0" encoding="utf-8"?>
<sst xmlns="http://schemas.openxmlformats.org/spreadsheetml/2006/main" count="109" uniqueCount="42">
  <si>
    <t>Monatslohn - Fixarbeiter (Arbeiter auf unbestimmte Zeit)</t>
  </si>
  <si>
    <t>Grundlohn</t>
  </si>
  <si>
    <t>Erhöhter Grundlohn</t>
  </si>
  <si>
    <t>Prov. Zusatzelement</t>
  </si>
  <si>
    <t>Dienstalterszulage</t>
  </si>
  <si>
    <t>Gruppe 1</t>
  </si>
  <si>
    <t>Gruppe 2</t>
  </si>
  <si>
    <t>Gruppe 3</t>
  </si>
  <si>
    <r>
      <t>A</t>
    </r>
    <r>
      <rPr>
        <sz val="10"/>
        <rFont val="Arial"/>
        <family val="0"/>
      </rPr>
      <t xml:space="preserve"> (spez.super)</t>
    </r>
  </si>
  <si>
    <r>
      <t>B</t>
    </r>
    <r>
      <rPr>
        <sz val="10"/>
        <rFont val="Arial"/>
        <family val="0"/>
      </rPr>
      <t xml:space="preserve"> (spez.)</t>
    </r>
  </si>
  <si>
    <r>
      <t xml:space="preserve">C </t>
    </r>
    <r>
      <rPr>
        <sz val="10"/>
        <rFont val="Arial"/>
        <family val="0"/>
      </rPr>
      <t>(qual. Super)</t>
    </r>
  </si>
  <si>
    <r>
      <t>D</t>
    </r>
    <r>
      <rPr>
        <sz val="10"/>
        <rFont val="Arial"/>
        <family val="0"/>
      </rPr>
      <t xml:space="preserve"> (qual.)</t>
    </r>
  </si>
  <si>
    <r>
      <t>E</t>
    </r>
    <r>
      <rPr>
        <sz val="10"/>
        <rFont val="Arial"/>
        <family val="0"/>
      </rPr>
      <t xml:space="preserve"> (gew.)</t>
    </r>
  </si>
  <si>
    <r>
      <t>F</t>
    </r>
    <r>
      <rPr>
        <sz val="10"/>
        <rFont val="Arial"/>
        <family val="0"/>
      </rPr>
      <t xml:space="preserve"> (Ernte)</t>
    </r>
  </si>
  <si>
    <t>Sondereinstufungen - Fixarbeiter (Arbeiter auf unbestimmte Zeit)</t>
  </si>
  <si>
    <t>Schaffer</t>
  </si>
  <si>
    <t>Vorarbeiter</t>
  </si>
  <si>
    <t>Stundenlohn - Taglöhner (Arbeiter auf bestimmte Zeit)</t>
  </si>
  <si>
    <t>3. Lohnanteil</t>
  </si>
  <si>
    <t>Abfertigung 8,63 %</t>
  </si>
  <si>
    <t>inkl. Abfertigung</t>
  </si>
  <si>
    <r>
      <t>E</t>
    </r>
    <r>
      <rPr>
        <sz val="10"/>
        <rFont val="Arial"/>
        <family val="0"/>
      </rPr>
      <t xml:space="preserve"> (gew. BZ)</t>
    </r>
  </si>
  <si>
    <t>Obergärtner</t>
  </si>
  <si>
    <t>JAGDAUFSEHER</t>
  </si>
  <si>
    <r>
      <t xml:space="preserve">A </t>
    </r>
    <r>
      <rPr>
        <sz val="10"/>
        <rFont val="Arial"/>
        <family val="2"/>
      </rPr>
      <t>(spez.Super)</t>
    </r>
  </si>
  <si>
    <t>Qualif.Zulage 15 %</t>
  </si>
  <si>
    <t>Gesamtlohn</t>
  </si>
  <si>
    <t>Dienstalters-</t>
  </si>
  <si>
    <t>zulage</t>
  </si>
  <si>
    <t xml:space="preserve">Erhöhung </t>
  </si>
  <si>
    <t>Aufschlag 11%</t>
  </si>
  <si>
    <t>Prov.Zusatzelement</t>
  </si>
  <si>
    <t>Aufschlag 6%</t>
  </si>
  <si>
    <t xml:space="preserve">Monatslohn - Fixarbeiter (auf unbestimmte Zeit) </t>
  </si>
  <si>
    <r>
      <t xml:space="preserve">A </t>
    </r>
    <r>
      <rPr>
        <sz val="10"/>
        <rFont val="Arial"/>
        <family val="0"/>
      </rPr>
      <t>(spez. super)</t>
    </r>
  </si>
  <si>
    <t>Erhöhung 07/2006</t>
  </si>
  <si>
    <t>07/2006</t>
  </si>
  <si>
    <t>07/2006 3%</t>
  </si>
  <si>
    <t>Provinziale Lohntabelle für landwirtschaftliche Arbeiter ab 01.07.2006</t>
  </si>
  <si>
    <t>Spesenersatz 3,5 %*</t>
  </si>
  <si>
    <t>Mensazulage**</t>
  </si>
  <si>
    <t>Provinziale Lohntabelle für Arbeiter im Gartenbau und Jagdaufseher ab 01.07.2006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</si>
</sst>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"/>
    <numFmt numFmtId="173" formatCode="#,##0.00000"/>
    <numFmt numFmtId="174" formatCode="0.000000"/>
    <numFmt numFmtId="175" formatCode="#,##0.0000"/>
  </numFmts>
  <fonts count="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2" fontId="0" fillId="0" borderId="3" xfId="0" applyNumberForma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Alignment="1">
      <alignment/>
    </xf>
    <xf numFmtId="2" fontId="1" fillId="0" borderId="3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2" xfId="0" applyFont="1" applyFill="1" applyBorder="1" applyAlignment="1">
      <alignment/>
    </xf>
    <xf numFmtId="2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  <xf numFmtId="2" fontId="1" fillId="0" borderId="1" xfId="0" applyNumberFormat="1" applyFont="1" applyBorder="1" applyAlignment="1">
      <alignment/>
    </xf>
    <xf numFmtId="2" fontId="1" fillId="0" borderId="2" xfId="0" applyNumberFormat="1" applyFont="1" applyBorder="1" applyAlignment="1">
      <alignment/>
    </xf>
    <xf numFmtId="10" fontId="1" fillId="0" borderId="2" xfId="0" applyNumberFormat="1" applyFont="1" applyBorder="1" applyAlignment="1">
      <alignment horizontal="left"/>
    </xf>
    <xf numFmtId="172" fontId="0" fillId="0" borderId="3" xfId="0" applyNumberFormat="1" applyBorder="1" applyAlignment="1">
      <alignment/>
    </xf>
    <xf numFmtId="172" fontId="1" fillId="0" borderId="3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172" fontId="0" fillId="0" borderId="0" xfId="0" applyNumberFormat="1" applyBorder="1" applyAlignment="1">
      <alignment/>
    </xf>
    <xf numFmtId="173" fontId="0" fillId="0" borderId="3" xfId="0" applyNumberFormat="1" applyBorder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2" xfId="0" applyFont="1" applyBorder="1" applyAlignment="1">
      <alignment/>
    </xf>
    <xf numFmtId="0" fontId="1" fillId="0" borderId="3" xfId="0" applyFont="1" applyFill="1" applyBorder="1" applyAlignment="1">
      <alignment/>
    </xf>
    <xf numFmtId="0" fontId="0" fillId="0" borderId="3" xfId="0" applyFill="1" applyBorder="1" applyAlignment="1">
      <alignment/>
    </xf>
    <xf numFmtId="172" fontId="0" fillId="0" borderId="3" xfId="0" applyNumberFormat="1" applyFill="1" applyBorder="1" applyAlignment="1">
      <alignment/>
    </xf>
    <xf numFmtId="172" fontId="1" fillId="0" borderId="3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2" fontId="0" fillId="0" borderId="0" xfId="0" applyNumberFormat="1" applyBorder="1" applyAlignment="1">
      <alignment/>
    </xf>
    <xf numFmtId="2" fontId="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3" xfId="0" applyNumberFormat="1" applyBorder="1" applyAlignment="1">
      <alignment/>
    </xf>
    <xf numFmtId="4" fontId="1" fillId="0" borderId="3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3" xfId="0" applyNumberFormat="1" applyFont="1" applyBorder="1" applyAlignment="1">
      <alignment/>
    </xf>
    <xf numFmtId="4" fontId="0" fillId="0" borderId="1" xfId="0" applyNumberFormat="1" applyBorder="1" applyAlignment="1">
      <alignment/>
    </xf>
    <xf numFmtId="4" fontId="1" fillId="0" borderId="1" xfId="0" applyNumberFormat="1" applyFont="1" applyBorder="1" applyAlignment="1">
      <alignment/>
    </xf>
    <xf numFmtId="4" fontId="0" fillId="0" borderId="2" xfId="0" applyNumberFormat="1" applyBorder="1" applyAlignment="1">
      <alignment/>
    </xf>
    <xf numFmtId="4" fontId="1" fillId="0" borderId="2" xfId="0" applyNumberFormat="1" applyFont="1" applyBorder="1" applyAlignment="1">
      <alignment/>
    </xf>
    <xf numFmtId="4" fontId="0" fillId="0" borderId="7" xfId="0" applyNumberFormat="1" applyBorder="1" applyAlignment="1">
      <alignment/>
    </xf>
    <xf numFmtId="4" fontId="1" fillId="0" borderId="0" xfId="0" applyNumberFormat="1" applyFont="1" applyAlignment="1">
      <alignment/>
    </xf>
    <xf numFmtId="0" fontId="1" fillId="0" borderId="8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3" xfId="0" applyFont="1" applyBorder="1" applyAlignment="1">
      <alignment/>
    </xf>
    <xf numFmtId="49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4" fontId="0" fillId="0" borderId="0" xfId="0" applyNumberFormat="1" applyFont="1" applyAlignment="1">
      <alignment/>
    </xf>
    <xf numFmtId="9" fontId="1" fillId="0" borderId="2" xfId="0" applyNumberFormat="1" applyFont="1" applyBorder="1" applyAlignment="1">
      <alignment/>
    </xf>
    <xf numFmtId="4" fontId="0" fillId="0" borderId="9" xfId="0" applyNumberFormat="1" applyFill="1" applyBorder="1" applyAlignment="1">
      <alignment/>
    </xf>
    <xf numFmtId="174" fontId="0" fillId="0" borderId="3" xfId="0" applyNumberFormat="1" applyBorder="1" applyAlignment="1">
      <alignment/>
    </xf>
    <xf numFmtId="174" fontId="0" fillId="0" borderId="0" xfId="0" applyNumberFormat="1" applyBorder="1" applyAlignment="1">
      <alignment/>
    </xf>
    <xf numFmtId="172" fontId="0" fillId="0" borderId="3" xfId="0" applyNumberFormat="1" applyFont="1" applyBorder="1" applyAlignment="1">
      <alignment/>
    </xf>
    <xf numFmtId="2" fontId="6" fillId="0" borderId="3" xfId="0" applyNumberFormat="1" applyFon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workbookViewId="0" topLeftCell="A58">
      <selection activeCell="A83" sqref="A83:IV86"/>
    </sheetView>
  </sheetViews>
  <sheetFormatPr defaultColWidth="11.421875" defaultRowHeight="12.75"/>
  <cols>
    <col min="1" max="1" width="14.28125" style="0" customWidth="1"/>
    <col min="2" max="2" width="10.421875" style="0" customWidth="1"/>
    <col min="3" max="3" width="13.57421875" style="0" customWidth="1"/>
    <col min="4" max="4" width="20.7109375" style="0" customWidth="1"/>
    <col min="5" max="5" width="18.57421875" style="0" customWidth="1"/>
    <col min="6" max="6" width="18.28125" style="0" customWidth="1"/>
    <col min="7" max="7" width="15.28125" style="0" customWidth="1"/>
    <col min="8" max="8" width="16.421875" style="0" customWidth="1"/>
    <col min="9" max="9" width="14.00390625" style="0" customWidth="1"/>
  </cols>
  <sheetData>
    <row r="1" ht="17.25">
      <c r="A1" s="26" t="s">
        <v>38</v>
      </c>
    </row>
    <row r="3" ht="12.75">
      <c r="A3" s="1" t="s">
        <v>0</v>
      </c>
    </row>
    <row r="4" ht="12.75">
      <c r="C4" s="37"/>
    </row>
    <row r="5" spans="1:7" ht="12.75">
      <c r="A5" s="2"/>
      <c r="B5" s="35" t="s">
        <v>1</v>
      </c>
      <c r="C5" s="53" t="s">
        <v>35</v>
      </c>
      <c r="D5" s="4" t="s">
        <v>2</v>
      </c>
      <c r="E5" s="36" t="s">
        <v>3</v>
      </c>
      <c r="F5" s="4" t="s">
        <v>26</v>
      </c>
      <c r="G5" s="58" t="s">
        <v>4</v>
      </c>
    </row>
    <row r="6" spans="1:7" ht="12.75">
      <c r="A6" s="3"/>
      <c r="B6" s="5"/>
      <c r="C6" s="60">
        <v>0.03</v>
      </c>
      <c r="D6" s="3"/>
      <c r="E6" s="52"/>
      <c r="F6" s="5"/>
      <c r="G6" s="5"/>
    </row>
    <row r="7" ht="12.75">
      <c r="A7" s="1" t="s">
        <v>5</v>
      </c>
    </row>
    <row r="8" spans="1:7" ht="12.75">
      <c r="A8" s="6" t="s">
        <v>8</v>
      </c>
      <c r="B8" s="42">
        <v>1208.18</v>
      </c>
      <c r="C8" s="42">
        <f>B8*3%</f>
        <v>36.245400000000004</v>
      </c>
      <c r="D8" s="43">
        <f>SUM(B8:C8)</f>
        <v>1244.4254</v>
      </c>
      <c r="E8" s="45">
        <v>26.34</v>
      </c>
      <c r="F8" s="43">
        <f>D8+E8</f>
        <v>1270.7654</v>
      </c>
      <c r="G8" s="9">
        <v>13.94</v>
      </c>
    </row>
    <row r="9" spans="1:7" ht="12.75">
      <c r="A9" s="6" t="s">
        <v>9</v>
      </c>
      <c r="B9" s="42">
        <v>1166.98</v>
      </c>
      <c r="C9" s="42">
        <f aca="true" t="shared" si="0" ref="C9:C14">B9*3%</f>
        <v>35.0094</v>
      </c>
      <c r="D9" s="43">
        <f aca="true" t="shared" si="1" ref="D9:D14">SUM(B9:C9)</f>
        <v>1201.9894</v>
      </c>
      <c r="E9" s="45">
        <v>26.34</v>
      </c>
      <c r="F9" s="43">
        <f aca="true" t="shared" si="2" ref="F9:F14">D9+E9</f>
        <v>1228.3293999999999</v>
      </c>
      <c r="G9" s="9">
        <v>13.94</v>
      </c>
    </row>
    <row r="10" spans="1:7" ht="12.75">
      <c r="A10" s="1" t="s">
        <v>6</v>
      </c>
      <c r="B10" s="44"/>
      <c r="C10" s="42"/>
      <c r="D10" s="43"/>
      <c r="E10" s="45"/>
      <c r="F10" s="43"/>
      <c r="G10" s="10"/>
    </row>
    <row r="11" spans="1:7" ht="12.75">
      <c r="A11" s="6" t="s">
        <v>10</v>
      </c>
      <c r="B11" s="42">
        <v>1125.91</v>
      </c>
      <c r="C11" s="42">
        <f t="shared" si="0"/>
        <v>33.777300000000004</v>
      </c>
      <c r="D11" s="43">
        <f t="shared" si="1"/>
        <v>1159.6873</v>
      </c>
      <c r="E11" s="45">
        <v>24.27</v>
      </c>
      <c r="F11" s="43">
        <f t="shared" si="2"/>
        <v>1183.9573</v>
      </c>
      <c r="G11" s="9">
        <v>13.43</v>
      </c>
    </row>
    <row r="12" spans="1:7" ht="12.75">
      <c r="A12" s="6" t="s">
        <v>11</v>
      </c>
      <c r="B12" s="42">
        <v>1070.95</v>
      </c>
      <c r="C12" s="42">
        <f t="shared" si="0"/>
        <v>32.1285</v>
      </c>
      <c r="D12" s="43">
        <f t="shared" si="1"/>
        <v>1103.0785</v>
      </c>
      <c r="E12" s="45">
        <v>23.76</v>
      </c>
      <c r="F12" s="43">
        <f t="shared" si="2"/>
        <v>1126.8385</v>
      </c>
      <c r="G12" s="9">
        <v>12.91</v>
      </c>
    </row>
    <row r="13" spans="1:7" ht="12.75">
      <c r="A13" s="1" t="s">
        <v>7</v>
      </c>
      <c r="B13" s="44"/>
      <c r="C13" s="42"/>
      <c r="D13" s="43"/>
      <c r="E13" s="45"/>
      <c r="F13" s="43"/>
      <c r="G13" s="10"/>
    </row>
    <row r="14" spans="1:7" ht="12.75">
      <c r="A14" s="6" t="s">
        <v>12</v>
      </c>
      <c r="B14" s="42">
        <v>981.65</v>
      </c>
      <c r="C14" s="42">
        <f t="shared" si="0"/>
        <v>29.449499999999997</v>
      </c>
      <c r="D14" s="43">
        <f t="shared" si="1"/>
        <v>1011.0994999999999</v>
      </c>
      <c r="E14" s="45">
        <v>20.66</v>
      </c>
      <c r="F14" s="43">
        <f t="shared" si="2"/>
        <v>1031.7595</v>
      </c>
      <c r="G14" s="9">
        <v>11.05</v>
      </c>
    </row>
    <row r="16" ht="12.75">
      <c r="A16" s="12" t="s">
        <v>14</v>
      </c>
    </row>
    <row r="18" spans="1:8" ht="12.75">
      <c r="A18" s="6"/>
      <c r="B18" s="6" t="s">
        <v>1</v>
      </c>
      <c r="C18" s="54" t="s">
        <v>35</v>
      </c>
      <c r="D18" s="6" t="s">
        <v>2</v>
      </c>
      <c r="E18" s="6" t="s">
        <v>30</v>
      </c>
      <c r="F18" s="6" t="s">
        <v>31</v>
      </c>
      <c r="G18" s="6" t="s">
        <v>26</v>
      </c>
      <c r="H18" s="6" t="s">
        <v>4</v>
      </c>
    </row>
    <row r="19" spans="1:4" ht="12.75">
      <c r="A19" s="1" t="s">
        <v>5</v>
      </c>
      <c r="B19" s="13"/>
      <c r="C19" s="13"/>
      <c r="D19" s="13"/>
    </row>
    <row r="20" spans="1:8" ht="12.75">
      <c r="A20" s="4" t="s">
        <v>8</v>
      </c>
      <c r="B20" s="46">
        <v>1208.18</v>
      </c>
      <c r="C20" s="46">
        <f>B20*3%</f>
        <v>36.245400000000004</v>
      </c>
      <c r="D20" s="47">
        <f>SUM(B20:C20)</f>
        <v>1244.4254</v>
      </c>
      <c r="E20" s="46">
        <f>D20*11%</f>
        <v>136.886794</v>
      </c>
      <c r="F20" s="46">
        <v>26.34</v>
      </c>
      <c r="G20" s="47">
        <v>1407.66</v>
      </c>
      <c r="H20" s="46">
        <v>13.94</v>
      </c>
    </row>
    <row r="21" spans="1:8" ht="12.75">
      <c r="A21" s="15" t="s">
        <v>15</v>
      </c>
      <c r="B21" s="48"/>
      <c r="C21" s="48"/>
      <c r="D21" s="49"/>
      <c r="E21" s="48"/>
      <c r="F21" s="48"/>
      <c r="G21" s="49"/>
      <c r="H21" s="48"/>
    </row>
    <row r="22" spans="1:8" ht="12.75">
      <c r="A22" s="1" t="s">
        <v>5</v>
      </c>
      <c r="B22" s="44"/>
      <c r="C22" s="50"/>
      <c r="D22" s="51"/>
      <c r="E22" s="51" t="s">
        <v>32</v>
      </c>
      <c r="F22" s="43" t="s">
        <v>31</v>
      </c>
      <c r="G22" s="51"/>
      <c r="H22" s="44"/>
    </row>
    <row r="23" spans="1:8" ht="12.75">
      <c r="A23" s="4" t="s">
        <v>34</v>
      </c>
      <c r="B23" s="46">
        <v>1208.18</v>
      </c>
      <c r="C23" s="46">
        <f>B23*3%</f>
        <v>36.245400000000004</v>
      </c>
      <c r="D23" s="47">
        <f>SUM(B23:C23)</f>
        <v>1244.4254</v>
      </c>
      <c r="E23" s="46">
        <f>D23*6%</f>
        <v>74.665524</v>
      </c>
      <c r="F23" s="46">
        <v>26.34</v>
      </c>
      <c r="G23" s="47">
        <v>1345.44</v>
      </c>
      <c r="H23" s="46">
        <v>13.94</v>
      </c>
    </row>
    <row r="24" spans="1:8" ht="12.75">
      <c r="A24" s="15" t="s">
        <v>16</v>
      </c>
      <c r="B24" s="3"/>
      <c r="C24" s="3"/>
      <c r="D24" s="5"/>
      <c r="E24" s="3"/>
      <c r="F24" s="3"/>
      <c r="G24" s="5"/>
      <c r="H24" s="3"/>
    </row>
    <row r="26" ht="12.75">
      <c r="A26" s="1" t="s">
        <v>17</v>
      </c>
    </row>
    <row r="28" spans="1:7" ht="12.75">
      <c r="A28" s="2"/>
      <c r="B28" s="4" t="s">
        <v>1</v>
      </c>
      <c r="C28" s="56" t="s">
        <v>29</v>
      </c>
      <c r="D28" s="4" t="s">
        <v>2</v>
      </c>
      <c r="E28" s="4" t="s">
        <v>18</v>
      </c>
      <c r="F28" s="4" t="s">
        <v>18</v>
      </c>
      <c r="G28" s="4" t="s">
        <v>26</v>
      </c>
    </row>
    <row r="29" spans="1:7" ht="12.75">
      <c r="A29" s="3"/>
      <c r="B29" s="5"/>
      <c r="C29" s="55" t="s">
        <v>36</v>
      </c>
      <c r="D29" s="5"/>
      <c r="E29" s="20">
        <v>0.3044</v>
      </c>
      <c r="F29" s="5" t="s">
        <v>19</v>
      </c>
      <c r="G29" s="5" t="s">
        <v>20</v>
      </c>
    </row>
    <row r="30" ht="12.75">
      <c r="A30" s="1" t="s">
        <v>5</v>
      </c>
    </row>
    <row r="31" spans="1:7" ht="12.75">
      <c r="A31" s="6" t="s">
        <v>8</v>
      </c>
      <c r="B31" s="64">
        <v>7.14371</v>
      </c>
      <c r="C31" s="21">
        <f>B31*3%</f>
        <v>0.21431129999999998</v>
      </c>
      <c r="D31" s="22">
        <f>B31+C31</f>
        <v>7.3580213</v>
      </c>
      <c r="E31" s="21">
        <f>D31*30.44%</f>
        <v>2.23978168372</v>
      </c>
      <c r="F31" s="21">
        <f>D31/100*8.63</f>
        <v>0.6349972381900001</v>
      </c>
      <c r="G31" s="22">
        <f>D31+E31+F31</f>
        <v>10.232800221909999</v>
      </c>
    </row>
    <row r="32" spans="1:7" ht="12.75">
      <c r="A32" s="6" t="s">
        <v>9</v>
      </c>
      <c r="B32" s="64">
        <v>6.9002</v>
      </c>
      <c r="C32" s="21">
        <f aca="true" t="shared" si="3" ref="C32:C38">B32*3%</f>
        <v>0.207006</v>
      </c>
      <c r="D32" s="22">
        <f aca="true" t="shared" si="4" ref="D32:D38">B32+C32</f>
        <v>7.107206</v>
      </c>
      <c r="E32" s="21">
        <f>D32*30.44%</f>
        <v>2.1634335064</v>
      </c>
      <c r="F32" s="21">
        <f>D32/100*8.63</f>
        <v>0.6133518778</v>
      </c>
      <c r="G32" s="22">
        <f>D32+E32+F32</f>
        <v>9.8839913842</v>
      </c>
    </row>
    <row r="33" spans="1:7" ht="12.75">
      <c r="A33" s="1" t="s">
        <v>6</v>
      </c>
      <c r="B33" s="10"/>
      <c r="C33" s="21"/>
      <c r="D33" s="22"/>
      <c r="E33" s="21"/>
      <c r="F33" s="21"/>
      <c r="G33" s="22"/>
    </row>
    <row r="34" spans="1:7" ht="12.75">
      <c r="A34" s="6" t="s">
        <v>10</v>
      </c>
      <c r="B34" s="64">
        <v>6.65702</v>
      </c>
      <c r="C34" s="21">
        <f t="shared" si="3"/>
        <v>0.1997106</v>
      </c>
      <c r="D34" s="22">
        <f t="shared" si="4"/>
        <v>6.856730600000001</v>
      </c>
      <c r="E34" s="21">
        <f>D34*30.44%</f>
        <v>2.0871887946400003</v>
      </c>
      <c r="F34" s="21">
        <f>D34/100*8.63</f>
        <v>0.5917358507800001</v>
      </c>
      <c r="G34" s="22">
        <f>D34+E34+F34</f>
        <v>9.535655245420003</v>
      </c>
    </row>
    <row r="35" spans="1:7" ht="12.75">
      <c r="A35" s="6" t="s">
        <v>11</v>
      </c>
      <c r="B35" s="7">
        <v>6.33202</v>
      </c>
      <c r="C35" s="21">
        <f t="shared" si="3"/>
        <v>0.18996059999999998</v>
      </c>
      <c r="D35" s="22">
        <f t="shared" si="4"/>
        <v>6.5219806</v>
      </c>
      <c r="E35" s="21">
        <f>D35*30.44%</f>
        <v>1.98529089464</v>
      </c>
      <c r="F35" s="21">
        <f>D35/100*8.63</f>
        <v>0.5628469257800001</v>
      </c>
      <c r="G35" s="22">
        <f>D35+E35+F35</f>
        <v>9.07011842042</v>
      </c>
    </row>
    <row r="36" spans="1:7" ht="12.75">
      <c r="A36" s="1" t="s">
        <v>7</v>
      </c>
      <c r="C36" s="21"/>
      <c r="D36" s="22"/>
      <c r="E36" s="21"/>
      <c r="F36" s="21"/>
      <c r="G36" s="22"/>
    </row>
    <row r="37" spans="1:7" ht="12.75">
      <c r="A37" s="6" t="s">
        <v>12</v>
      </c>
      <c r="B37" s="7">
        <v>5.80454</v>
      </c>
      <c r="C37" s="21">
        <f t="shared" si="3"/>
        <v>0.1741362</v>
      </c>
      <c r="D37" s="22">
        <f t="shared" si="4"/>
        <v>5.978676200000001</v>
      </c>
      <c r="E37" s="21">
        <f>D37*30.44%</f>
        <v>1.8199090352800003</v>
      </c>
      <c r="F37" s="21">
        <f>D37/100*8.63</f>
        <v>0.5159597560600001</v>
      </c>
      <c r="G37" s="22">
        <f>D37+E37+F37</f>
        <v>8.314544991340002</v>
      </c>
    </row>
    <row r="38" spans="1:7" s="34" customFormat="1" ht="12.75">
      <c r="A38" s="30" t="s">
        <v>13</v>
      </c>
      <c r="B38" s="31">
        <v>4.26743</v>
      </c>
      <c r="C38" s="21">
        <f t="shared" si="3"/>
        <v>0.1280229</v>
      </c>
      <c r="D38" s="22">
        <f t="shared" si="4"/>
        <v>4.3954529</v>
      </c>
      <c r="E38" s="21">
        <f>D38*30.44%</f>
        <v>1.3379758627600002</v>
      </c>
      <c r="F38" s="32">
        <f>D38/100*8.63</f>
        <v>0.3793275852700001</v>
      </c>
      <c r="G38" s="33">
        <f>SUM(D38:F38)</f>
        <v>6.112756348030001</v>
      </c>
    </row>
    <row r="39" spans="4:5" ht="12.75">
      <c r="D39" s="14"/>
      <c r="E39" s="13"/>
    </row>
    <row r="40" spans="4:5" ht="0.75" customHeight="1">
      <c r="D40" s="14"/>
      <c r="E40" s="13"/>
    </row>
    <row r="41" spans="4:5" ht="12.75" hidden="1">
      <c r="D41" s="14"/>
      <c r="E41" s="13"/>
    </row>
    <row r="42" spans="4:5" ht="12.75">
      <c r="D42" s="14"/>
      <c r="E42" s="13"/>
    </row>
    <row r="43" spans="4:5" ht="12.75">
      <c r="D43" s="14"/>
      <c r="E43" s="13"/>
    </row>
    <row r="44" spans="4:5" ht="12.75">
      <c r="D44" s="14"/>
      <c r="E44" s="13"/>
    </row>
    <row r="45" ht="17.25">
      <c r="A45" s="26" t="s">
        <v>41</v>
      </c>
    </row>
    <row r="47" ht="12.75">
      <c r="A47" s="1" t="s">
        <v>0</v>
      </c>
    </row>
    <row r="49" spans="1:7" s="28" customFormat="1" ht="12.75">
      <c r="A49" s="27"/>
      <c r="B49" s="4" t="s">
        <v>1</v>
      </c>
      <c r="C49" s="56" t="s">
        <v>29</v>
      </c>
      <c r="D49" s="4" t="s">
        <v>2</v>
      </c>
      <c r="E49" s="4" t="s">
        <v>3</v>
      </c>
      <c r="F49" s="4" t="s">
        <v>26</v>
      </c>
      <c r="G49" s="4" t="s">
        <v>27</v>
      </c>
    </row>
    <row r="50" spans="1:7" ht="12.75">
      <c r="A50" s="3"/>
      <c r="B50" s="5"/>
      <c r="C50" s="55" t="s">
        <v>37</v>
      </c>
      <c r="D50" s="5"/>
      <c r="E50" s="5"/>
      <c r="F50" s="5"/>
      <c r="G50" s="5" t="s">
        <v>28</v>
      </c>
    </row>
    <row r="51" ht="12.75">
      <c r="A51" s="1" t="s">
        <v>5</v>
      </c>
    </row>
    <row r="52" spans="1:7" ht="12.75">
      <c r="A52" s="6" t="s">
        <v>8</v>
      </c>
      <c r="B52" s="42">
        <v>1228.16</v>
      </c>
      <c r="C52" s="8">
        <f>B52/100*3</f>
        <v>36.844800000000006</v>
      </c>
      <c r="D52" s="43">
        <f>SUM(B52:C52)</f>
        <v>1265.0048000000002</v>
      </c>
      <c r="E52" s="42">
        <v>26.34</v>
      </c>
      <c r="F52" s="43">
        <f>D52+E52</f>
        <v>1291.3448</v>
      </c>
      <c r="G52" s="45">
        <v>14.46</v>
      </c>
    </row>
    <row r="53" spans="1:7" ht="12.75">
      <c r="A53" s="6" t="s">
        <v>9</v>
      </c>
      <c r="B53" s="42">
        <v>1180.32</v>
      </c>
      <c r="C53" s="8">
        <f>B53/100*3</f>
        <v>35.4096</v>
      </c>
      <c r="D53" s="43">
        <f>SUM(B53:C53)</f>
        <v>1215.7296</v>
      </c>
      <c r="E53" s="42">
        <v>26.34</v>
      </c>
      <c r="F53" s="43">
        <f>D53+E53</f>
        <v>1242.0695999999998</v>
      </c>
      <c r="G53" s="45">
        <v>14.46</v>
      </c>
    </row>
    <row r="54" spans="1:7" ht="12.75">
      <c r="A54" s="1" t="s">
        <v>6</v>
      </c>
      <c r="C54" s="8"/>
      <c r="D54" s="43"/>
      <c r="E54" s="44"/>
      <c r="F54" s="43"/>
      <c r="G54" s="59"/>
    </row>
    <row r="55" spans="1:7" ht="12.75">
      <c r="A55" s="6" t="s">
        <v>10</v>
      </c>
      <c r="B55" s="42">
        <v>1141.98</v>
      </c>
      <c r="C55" s="8">
        <f>B55/100*3</f>
        <v>34.2594</v>
      </c>
      <c r="D55" s="43">
        <f>SUM(B55:C55)</f>
        <v>1176.2394</v>
      </c>
      <c r="E55" s="42">
        <v>24.27</v>
      </c>
      <c r="F55" s="43">
        <f>D55+E55</f>
        <v>1200.5094</v>
      </c>
      <c r="G55" s="45">
        <v>13.94</v>
      </c>
    </row>
    <row r="56" spans="1:7" ht="12.75">
      <c r="A56" s="6" t="s">
        <v>11</v>
      </c>
      <c r="B56" s="42">
        <v>1084.4</v>
      </c>
      <c r="C56" s="8">
        <f>B56/100*3</f>
        <v>32.532000000000004</v>
      </c>
      <c r="D56" s="43">
        <f>SUM(B56:C56)</f>
        <v>1116.932</v>
      </c>
      <c r="E56" s="42">
        <v>23.76</v>
      </c>
      <c r="F56" s="43">
        <f>D56+E56</f>
        <v>1140.692</v>
      </c>
      <c r="G56" s="45">
        <v>13.43</v>
      </c>
    </row>
    <row r="57" spans="1:7" ht="12.75">
      <c r="A57" s="1" t="s">
        <v>7</v>
      </c>
      <c r="B57" s="61"/>
      <c r="C57" s="8"/>
      <c r="D57" s="43"/>
      <c r="E57" s="44"/>
      <c r="F57" s="43"/>
      <c r="G57" s="59"/>
    </row>
    <row r="58" spans="1:7" ht="12.75">
      <c r="A58" s="6" t="s">
        <v>21</v>
      </c>
      <c r="B58" s="8">
        <v>993.16</v>
      </c>
      <c r="C58" s="8">
        <f>B58/100*3</f>
        <v>29.7948</v>
      </c>
      <c r="D58" s="43">
        <f>SUM(B58:C58)</f>
        <v>1022.9548</v>
      </c>
      <c r="E58" s="42">
        <v>20.66</v>
      </c>
      <c r="F58" s="43">
        <f>D58+E58</f>
        <v>1043.6148</v>
      </c>
      <c r="G58" s="45">
        <v>11.29</v>
      </c>
    </row>
    <row r="59" spans="1:7" ht="12.75">
      <c r="A59" s="14"/>
      <c r="B59" s="38"/>
      <c r="C59" s="38"/>
      <c r="D59" s="39"/>
      <c r="E59" s="13"/>
      <c r="F59" s="39"/>
      <c r="G59" s="40"/>
    </row>
    <row r="60" ht="12.75">
      <c r="A60" s="12" t="s">
        <v>14</v>
      </c>
    </row>
    <row r="61" spans="1:8" s="10" customFormat="1" ht="12.75">
      <c r="A61" s="6" t="s">
        <v>5</v>
      </c>
      <c r="B61" s="6" t="s">
        <v>1</v>
      </c>
      <c r="C61" s="57" t="s">
        <v>35</v>
      </c>
      <c r="D61" s="6" t="s">
        <v>2</v>
      </c>
      <c r="E61" s="6" t="s">
        <v>32</v>
      </c>
      <c r="F61" s="6" t="s">
        <v>3</v>
      </c>
      <c r="G61" s="6" t="s">
        <v>26</v>
      </c>
      <c r="H61" s="6" t="s">
        <v>4</v>
      </c>
    </row>
    <row r="62" spans="1:8" ht="12.75">
      <c r="A62" s="4" t="s">
        <v>8</v>
      </c>
      <c r="B62" s="16">
        <v>1228.16</v>
      </c>
      <c r="C62" s="16">
        <f>B62/100*3</f>
        <v>36.844800000000006</v>
      </c>
      <c r="D62" s="18">
        <f>SUM(B62:C62)</f>
        <v>1265.0048000000002</v>
      </c>
      <c r="E62" s="16">
        <f>D62/100*6</f>
        <v>75.90028800000002</v>
      </c>
      <c r="F62" s="16">
        <v>26.34</v>
      </c>
      <c r="G62" s="47">
        <f>D62+E62+F62</f>
        <v>1367.2450880000001</v>
      </c>
      <c r="H62" s="16">
        <v>14.46</v>
      </c>
    </row>
    <row r="63" spans="1:8" ht="12.75">
      <c r="A63" s="15" t="s">
        <v>22</v>
      </c>
      <c r="B63" s="17"/>
      <c r="C63" s="17"/>
      <c r="D63" s="19"/>
      <c r="E63" s="17"/>
      <c r="F63" s="17"/>
      <c r="G63" s="49"/>
      <c r="H63" s="17"/>
    </row>
    <row r="64" spans="1:8" ht="12.75">
      <c r="A64" s="41"/>
      <c r="B64" s="38"/>
      <c r="C64" s="38"/>
      <c r="D64" s="39"/>
      <c r="E64" s="38"/>
      <c r="F64" s="38"/>
      <c r="G64" s="39"/>
      <c r="H64" s="38"/>
    </row>
    <row r="65" ht="12.75">
      <c r="A65" s="1" t="s">
        <v>17</v>
      </c>
    </row>
    <row r="66" spans="1:7" s="28" customFormat="1" ht="12.75">
      <c r="A66" s="27"/>
      <c r="B66" s="4" t="s">
        <v>1</v>
      </c>
      <c r="C66" s="56" t="s">
        <v>29</v>
      </c>
      <c r="D66" s="4" t="s">
        <v>2</v>
      </c>
      <c r="E66" s="4" t="s">
        <v>18</v>
      </c>
      <c r="F66" s="4" t="s">
        <v>18</v>
      </c>
      <c r="G66" s="4" t="s">
        <v>26</v>
      </c>
    </row>
    <row r="67" spans="1:7" s="28" customFormat="1" ht="12.75">
      <c r="A67" s="29"/>
      <c r="B67" s="5"/>
      <c r="C67" s="55" t="s">
        <v>36</v>
      </c>
      <c r="D67" s="5"/>
      <c r="E67" s="20">
        <v>0.3044</v>
      </c>
      <c r="F67" s="5" t="s">
        <v>19</v>
      </c>
      <c r="G67" s="5" t="s">
        <v>20</v>
      </c>
    </row>
    <row r="68" ht="12.75">
      <c r="A68" s="1" t="s">
        <v>5</v>
      </c>
    </row>
    <row r="69" spans="1:7" ht="12.75">
      <c r="A69" s="6" t="s">
        <v>8</v>
      </c>
      <c r="B69" s="7">
        <v>7.26185</v>
      </c>
      <c r="C69" s="21">
        <f>B69/100*3</f>
        <v>0.2178555</v>
      </c>
      <c r="D69" s="22">
        <f>SUM(B69:C69)</f>
        <v>7.4797055</v>
      </c>
      <c r="E69" s="21">
        <f>D69/100*30.44</f>
        <v>2.2768223542</v>
      </c>
      <c r="F69" s="21">
        <f>D69/100*8.63</f>
        <v>0.6454985846500001</v>
      </c>
      <c r="G69" s="22">
        <f>D69+E69+F69</f>
        <v>10.40202643885</v>
      </c>
    </row>
    <row r="70" spans="1:7" ht="12.75">
      <c r="A70" s="6" t="s">
        <v>9</v>
      </c>
      <c r="B70" s="25">
        <v>6.9794</v>
      </c>
      <c r="C70" s="21">
        <f>B70/100*3</f>
        <v>0.20938199999999998</v>
      </c>
      <c r="D70" s="22">
        <f>SUM(B70:C70)</f>
        <v>7.188782</v>
      </c>
      <c r="E70" s="21">
        <f>D70/100*30.44</f>
        <v>2.1882652408</v>
      </c>
      <c r="F70" s="21">
        <f>D70/100*8.63</f>
        <v>0.6203918866</v>
      </c>
      <c r="G70" s="22">
        <f>D70+E70+F70</f>
        <v>9.9974391274</v>
      </c>
    </row>
    <row r="71" spans="1:7" ht="12.75">
      <c r="A71" s="1" t="s">
        <v>6</v>
      </c>
      <c r="C71" s="21"/>
      <c r="D71" s="22"/>
      <c r="E71" s="21"/>
      <c r="F71" s="21"/>
      <c r="G71" s="22"/>
    </row>
    <row r="72" spans="1:7" ht="12.75">
      <c r="A72" s="6" t="s">
        <v>10</v>
      </c>
      <c r="B72" s="7">
        <v>6.7526</v>
      </c>
      <c r="C72" s="21">
        <f>B72/100*3</f>
        <v>0.202578</v>
      </c>
      <c r="D72" s="22">
        <f>SUM(B72:C72)</f>
        <v>6.955178</v>
      </c>
      <c r="E72" s="21">
        <f>D72/100*30.44</f>
        <v>2.1171561832</v>
      </c>
      <c r="F72" s="21">
        <f>D72/100*8.63</f>
        <v>0.6002318614000001</v>
      </c>
      <c r="G72" s="22">
        <f>D72+E72+F72</f>
        <v>9.6725660446</v>
      </c>
    </row>
    <row r="73" spans="1:7" ht="12.75">
      <c r="A73" s="6" t="s">
        <v>11</v>
      </c>
      <c r="B73" s="7">
        <v>6.41204</v>
      </c>
      <c r="C73" s="21">
        <f>B73/100*3</f>
        <v>0.1923612</v>
      </c>
      <c r="D73" s="22">
        <f>SUM(B73:C73)</f>
        <v>6.6044012</v>
      </c>
      <c r="E73" s="21">
        <f>D73/100*30.44</f>
        <v>2.01037972528</v>
      </c>
      <c r="F73" s="21">
        <f>D73/100*8.63</f>
        <v>0.5699598235600001</v>
      </c>
      <c r="G73" s="22">
        <f>D73+E73+F73</f>
        <v>9.18474074884</v>
      </c>
    </row>
    <row r="74" spans="1:7" ht="12.75">
      <c r="A74" s="1" t="s">
        <v>7</v>
      </c>
      <c r="C74" s="21"/>
      <c r="D74" s="22"/>
      <c r="E74" s="21"/>
      <c r="F74" s="21"/>
      <c r="G74" s="22"/>
    </row>
    <row r="75" spans="1:7" ht="12.75">
      <c r="A75" s="6" t="s">
        <v>12</v>
      </c>
      <c r="B75" s="7">
        <v>5.8726</v>
      </c>
      <c r="C75" s="21">
        <f>B75/100*3</f>
        <v>0.176178</v>
      </c>
      <c r="D75" s="22">
        <f>SUM(B75:C75)</f>
        <v>6.048778</v>
      </c>
      <c r="E75" s="21">
        <f>D75/100*30.44</f>
        <v>1.8412480232000001</v>
      </c>
      <c r="F75" s="21">
        <f>D75/100*8.63</f>
        <v>0.5220095414000001</v>
      </c>
      <c r="G75" s="22">
        <f>D75+E75+F75</f>
        <v>8.4120355646</v>
      </c>
    </row>
    <row r="76" spans="1:7" ht="12.75">
      <c r="A76" s="14"/>
      <c r="B76" s="13"/>
      <c r="C76" s="24"/>
      <c r="D76" s="23"/>
      <c r="E76" s="24"/>
      <c r="F76" s="24"/>
      <c r="G76" s="23"/>
    </row>
    <row r="77" ht="12.75">
      <c r="A77" s="12" t="s">
        <v>23</v>
      </c>
    </row>
    <row r="78" ht="12.75">
      <c r="A78" s="12" t="s">
        <v>33</v>
      </c>
    </row>
    <row r="79" spans="1:8" ht="12.75">
      <c r="A79" s="6"/>
      <c r="B79" s="11" t="s">
        <v>1</v>
      </c>
      <c r="C79" s="57" t="s">
        <v>35</v>
      </c>
      <c r="D79" s="62" t="s">
        <v>3</v>
      </c>
      <c r="E79" s="62" t="s">
        <v>25</v>
      </c>
      <c r="F79" s="11" t="s">
        <v>39</v>
      </c>
      <c r="G79" s="11" t="s">
        <v>40</v>
      </c>
      <c r="H79" s="11" t="s">
        <v>26</v>
      </c>
    </row>
    <row r="80" spans="1:8" ht="12.75">
      <c r="A80" s="6" t="s">
        <v>24</v>
      </c>
      <c r="B80" s="8">
        <v>1208.18</v>
      </c>
      <c r="C80" s="8">
        <f>B80/100*3</f>
        <v>36.245400000000004</v>
      </c>
      <c r="D80" s="8">
        <v>26.34</v>
      </c>
      <c r="E80" s="8">
        <f>(B80+C80+D80)*15%</f>
        <v>190.61481</v>
      </c>
      <c r="F80" s="8">
        <f>(B80+C80+D80)/100*3.5</f>
        <v>44.476789</v>
      </c>
      <c r="G80" s="8">
        <v>55</v>
      </c>
      <c r="H80" s="11">
        <f>SUM(B80:F80)</f>
        <v>1505.856999</v>
      </c>
    </row>
    <row r="81" spans="1:5" ht="12.75">
      <c r="A81" s="65" t="s">
        <v>4</v>
      </c>
      <c r="B81" s="63"/>
      <c r="C81" s="63"/>
      <c r="D81" s="63"/>
      <c r="E81" s="63"/>
    </row>
    <row r="82" ht="12.75">
      <c r="A82" s="8">
        <v>13.94</v>
      </c>
    </row>
    <row r="83" ht="12.75"/>
    <row r="84" ht="12.75"/>
    <row r="85" ht="12.75"/>
  </sheetData>
  <printOptions/>
  <pageMargins left="0.7874015748031497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Südtiroler Bauernbund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Johanna Vaja</dc:creator>
  <cp:keywords/>
  <dc:description/>
  <cp:lastModifiedBy>Doris Mayrl</cp:lastModifiedBy>
  <cp:lastPrinted>2006-07-26T07:48:52Z</cp:lastPrinted>
  <dcterms:created xsi:type="dcterms:W3CDTF">2002-07-16T13:33:59Z</dcterms:created>
  <dcterms:modified xsi:type="dcterms:W3CDTF">2006-07-31T06:55:46Z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ntativeReviewCycleID">
    <vt:i4>-1726329959</vt:i4>
  </property>
  <property fmtid="{D5CDD505-2E9C-101B-9397-08002B2CF9AE}" pid="3" name="_ReviewCycleID">
    <vt:i4>-1726329959</vt:i4>
  </property>
  <property fmtid="{D5CDD505-2E9C-101B-9397-08002B2CF9AE}" pid="4" name="_NewReviewCycle">
    <vt:lpwstr/>
  </property>
  <property fmtid="{D5CDD505-2E9C-101B-9397-08002B2CF9AE}" pid="5" name="_EmailEntryID">
    <vt:lpwstr>000000009D5CCAB5D79582458DA391990FA9B21007007319D7A3FF3A104A8CE5A7FAB70E48D1000014EC827A00007319D7A3FF3A104A8CE5A7FAB70E48D1000014EC86530000</vt:lpwstr>
  </property>
</Properties>
</file>