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luisaazzolini/Desktop/CARTELLA/1.BOZEN/3.visti e rivisti/13.moduli esecuzione SF/"/>
    </mc:Choice>
  </mc:AlternateContent>
  <xr:revisionPtr revIDLastSave="0" documentId="13_ncr:1_{D3F40E72-022E-2645-9E6C-2B6EDF70BBD5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certificato di pagamento" sheetId="1" r:id="rId1"/>
    <sheet name="DURC &amp; Subappaltatori" sheetId="2" r:id="rId2"/>
  </sheets>
  <definedNames>
    <definedName name="_xlnm.Print_Area" localSheetId="0">'certificato di pagamento'!$A$1:$G$111</definedName>
    <definedName name="_xlnm.Print_Area" localSheetId="1">'DURC &amp; Subappaltatori'!$A$1:$R$71</definedName>
    <definedName name="Dropdown10" localSheetId="0">'certificato di pagamento'!$B$48</definedName>
    <definedName name="Dropdown11" localSheetId="0">'certificato di pagamento'!$B$49</definedName>
    <definedName name="Dropdown12" localSheetId="0">'certificato di pagamento'!#REF!</definedName>
    <definedName name="Dropdown13" localSheetId="0">'certificato di pagamento'!$B$52</definedName>
    <definedName name="Dropdown14" localSheetId="0">'certificato di pagamento'!$B$55</definedName>
    <definedName name="Dropdown16" localSheetId="0">'certificato di pagamento'!#REF!</definedName>
    <definedName name="Dropdown20" localSheetId="0">'certificato di pagamento'!$B$62</definedName>
    <definedName name="Dropdown21" localSheetId="0">'certificato di pagamento'!$B$64</definedName>
    <definedName name="Dropdown23" localSheetId="0">'certificato di pagamento'!#REF!</definedName>
    <definedName name="Dropdown3" localSheetId="1">'DURC &amp; Subappaltatori'!$A$2</definedName>
    <definedName name="Dropdown6" localSheetId="0">'certificato di pagamento'!$F$25</definedName>
    <definedName name="Dropdown7" localSheetId="0">'certificato di pagamento'!$B$28</definedName>
    <definedName name="Dropdown8" localSheetId="0">'certificato di pagamento'!$F$36</definedName>
    <definedName name="Dropdown9" localSheetId="0">'certificato di pagamento'!$F$46</definedName>
    <definedName name="Testo1" localSheetId="0">'certificato di pagamento'!$B$3</definedName>
    <definedName name="Testo2" localSheetId="0">'certificato di pagamento'!$B$6</definedName>
    <definedName name="Testo3" localSheetId="0">'certificato di pagamento'!$B$7</definedName>
    <definedName name="Testo4" localSheetId="0">'certificato di pagamento'!$B$8</definedName>
    <definedName name="Testo5" localSheetId="0">'certificato di pagamento'!$B$9</definedName>
    <definedName name="Testo97" localSheetId="0">'certificato di pagamento'!#REF!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2" i="2" l="1"/>
  <c r="O43" i="2"/>
  <c r="O44" i="2"/>
  <c r="O45" i="2"/>
  <c r="O46" i="2"/>
  <c r="O47" i="2"/>
  <c r="O48" i="2"/>
  <c r="O49" i="2"/>
  <c r="O50" i="2"/>
  <c r="O51" i="2"/>
  <c r="O52" i="2"/>
  <c r="O53" i="2"/>
  <c r="O54" i="2"/>
  <c r="L55" i="2" l="1"/>
  <c r="G68" i="1" s="1"/>
  <c r="G38" i="1"/>
  <c r="A95" i="1" l="1"/>
  <c r="G36" i="1"/>
  <c r="J34" i="2" s="1"/>
  <c r="E36" i="1"/>
  <c r="G46" i="1"/>
  <c r="G71" i="1"/>
  <c r="A2" i="2" l="1"/>
  <c r="J41" i="2" l="1"/>
  <c r="N42" i="2" l="1"/>
  <c r="B96" i="1" s="1"/>
  <c r="N43" i="2"/>
  <c r="B97" i="1" s="1"/>
  <c r="N44" i="2"/>
  <c r="B98" i="1" s="1"/>
  <c r="N45" i="2"/>
  <c r="B99" i="1" s="1"/>
  <c r="N46" i="2"/>
  <c r="B100" i="1" s="1"/>
  <c r="N47" i="2"/>
  <c r="B101" i="1" s="1"/>
  <c r="N48" i="2"/>
  <c r="B102" i="1" s="1"/>
  <c r="N49" i="2"/>
  <c r="B103" i="1" s="1"/>
  <c r="N50" i="2"/>
  <c r="B104" i="1" s="1"/>
  <c r="N51" i="2"/>
  <c r="B105" i="1" s="1"/>
  <c r="N52" i="2"/>
  <c r="B106" i="1" s="1"/>
  <c r="N53" i="2"/>
  <c r="B107" i="1" s="1"/>
  <c r="N54" i="2"/>
  <c r="B108" i="1" s="1"/>
  <c r="N41" i="2"/>
  <c r="B95" i="1" s="1"/>
  <c r="F55" i="2"/>
  <c r="O38" i="2"/>
  <c r="O41" i="2"/>
  <c r="R41" i="2" s="1"/>
  <c r="K38" i="2"/>
  <c r="H38" i="2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K55" i="2"/>
  <c r="G55" i="2"/>
  <c r="G52" i="1"/>
  <c r="C56" i="1"/>
  <c r="G58" i="1"/>
  <c r="E56" i="1"/>
  <c r="G55" i="1"/>
  <c r="B109" i="1" l="1"/>
  <c r="G56" i="1"/>
  <c r="G62" i="1" s="1"/>
  <c r="G64" i="1" s="1"/>
  <c r="G67" i="1" s="1"/>
  <c r="F56" i="2"/>
  <c r="N55" i="2"/>
  <c r="Q41" i="2"/>
  <c r="I55" i="2" l="1"/>
  <c r="P41" i="2"/>
  <c r="J48" i="2"/>
  <c r="P48" i="2" s="1"/>
  <c r="Q48" i="2" l="1"/>
  <c r="J42" i="2"/>
  <c r="R48" i="2" l="1"/>
  <c r="Q42" i="2"/>
  <c r="R42" i="2"/>
  <c r="P42" i="2"/>
  <c r="J43" i="2"/>
  <c r="P43" i="2" l="1"/>
  <c r="R43" i="2" l="1"/>
  <c r="Q43" i="2"/>
  <c r="J44" i="2"/>
  <c r="P44" i="2" l="1"/>
  <c r="R44" i="2" l="1"/>
  <c r="Q44" i="2"/>
  <c r="J45" i="2"/>
  <c r="Q45" i="2" l="1"/>
  <c r="R45" i="2"/>
  <c r="P45" i="2"/>
  <c r="J46" i="2"/>
  <c r="P46" i="2" l="1"/>
  <c r="R46" i="2" l="1"/>
  <c r="Q46" i="2"/>
  <c r="J47" i="2"/>
  <c r="Q47" i="2" s="1"/>
  <c r="P47" i="2" l="1"/>
  <c r="R47" i="2"/>
  <c r="J49" i="2"/>
  <c r="P49" i="2" s="1"/>
  <c r="R49" i="2" l="1"/>
  <c r="Q49" i="2"/>
  <c r="J50" i="2"/>
  <c r="Q50" i="2" l="1"/>
  <c r="R50" i="2"/>
  <c r="P50" i="2"/>
  <c r="J51" i="2"/>
  <c r="P51" i="2" l="1"/>
  <c r="R51" i="2" l="1"/>
  <c r="Q51" i="2"/>
  <c r="J52" i="2"/>
  <c r="P52" i="2" l="1"/>
  <c r="R52" i="2"/>
  <c r="Q52" i="2"/>
  <c r="J53" i="2"/>
  <c r="P53" i="2" l="1"/>
  <c r="Q53" i="2" l="1"/>
  <c r="R53" i="2"/>
  <c r="J54" i="2"/>
  <c r="P54" i="2" s="1"/>
  <c r="P55" i="2" s="1"/>
  <c r="H55" i="2"/>
  <c r="J55" i="2" l="1"/>
  <c r="R54" i="2"/>
  <c r="O55" i="2"/>
  <c r="Q54" i="2"/>
</calcChain>
</file>

<file path=xl/sharedStrings.xml><?xml version="1.0" encoding="utf-8"?>
<sst xmlns="http://schemas.openxmlformats.org/spreadsheetml/2006/main" count="282" uniqueCount="182">
  <si>
    <t>data del certificato</t>
  </si>
  <si>
    <t>&gt;      </t>
  </si>
  <si>
    <t xml:space="preserve">numero del certificato </t>
  </si>
  <si>
    <t>committente</t>
  </si>
  <si>
    <t>codice</t>
  </si>
  <si>
    <t>appaltatore</t>
  </si>
  <si>
    <t>mandataria</t>
  </si>
  <si>
    <t>con sede legale in</t>
  </si>
  <si>
    <t>partita I.V.A.</t>
  </si>
  <si>
    <t xml:space="preserve">codice fiscale </t>
  </si>
  <si>
    <t>mandante</t>
  </si>
  <si>
    <t>contratto</t>
  </si>
  <si>
    <t>data</t>
  </si>
  <si>
    <t>n.</t>
  </si>
  <si>
    <t xml:space="preserve">importo </t>
  </si>
  <si>
    <t>di cui sic.</t>
  </si>
  <si>
    <t xml:space="preserve"> mesi</t>
  </si>
  <si>
    <t>atto sottomissione</t>
  </si>
  <si>
    <t>atto aggiuntivo</t>
  </si>
  <si>
    <t>importo contrattuale complessivo netto</t>
  </si>
  <si>
    <t>totale</t>
  </si>
  <si>
    <t>importo</t>
  </si>
  <si>
    <t>certificati precedenti</t>
  </si>
  <si>
    <t>Totale</t>
  </si>
  <si>
    <t xml:space="preserve">Detrazioni/trattenute </t>
  </si>
  <si>
    <t>1. ammontare certificati precedenti</t>
  </si>
  <si>
    <t>Prec.</t>
  </si>
  <si>
    <t>b) totale delle detrazioni</t>
  </si>
  <si>
    <t>Importo netto rata da fatturare (a-b)</t>
  </si>
  <si>
    <t>di cui:</t>
  </si>
  <si>
    <t>Importo netto rata da fatturare per prestazioni</t>
  </si>
  <si>
    <t>Importo netto rata da fatturare per ritenute di garanzia (Appaltatore/Subappaltatore)</t>
  </si>
  <si>
    <t>_____________________</t>
  </si>
  <si>
    <t>data della dichiarazione</t>
  </si>
  <si>
    <t>impresa subappaltatrice</t>
  </si>
  <si>
    <t>3. recupero anticipazione contrattuale totale</t>
  </si>
  <si>
    <t>Partita Iva</t>
  </si>
  <si>
    <t>indirizzo PEC</t>
  </si>
  <si>
    <t>/</t>
  </si>
  <si>
    <t>importo max subappaltabile</t>
  </si>
  <si>
    <t>RUP (nome e indirizzo PEC)</t>
  </si>
  <si>
    <t>ufficio tecnico (nome e indirizzo PEC)</t>
  </si>
  <si>
    <t>TU (nome e indirizzo PEC)</t>
  </si>
  <si>
    <t>rappresentante legale</t>
  </si>
  <si>
    <t>ATTENZIONE! Si richiede precisione nell'inserimento dei dati (maiuscole/minuscole/spazi/...) a causa dell'automatizzazione.</t>
  </si>
  <si>
    <t>MODULO INTEGRATIVO</t>
  </si>
  <si>
    <t>Riquadro 1</t>
  </si>
  <si>
    <t>Riquadro 2</t>
  </si>
  <si>
    <t>Subappaltatori</t>
  </si>
  <si>
    <t>A</t>
  </si>
  <si>
    <t>B</t>
  </si>
  <si>
    <t>A-B</t>
  </si>
  <si>
    <t>C</t>
  </si>
  <si>
    <t>D</t>
  </si>
  <si>
    <t>A+C</t>
  </si>
  <si>
    <t>(A-B)+(C-D)</t>
  </si>
  <si>
    <t>TOTALE pagamenti</t>
  </si>
  <si>
    <t>Ritenute di garanzia</t>
  </si>
  <si>
    <t>Importo pagato</t>
  </si>
  <si>
    <t>importo da pagare</t>
  </si>
  <si>
    <t>Riepilogo pagamenti ai subappaltatori</t>
  </si>
  <si>
    <t>Somma importo netto rata da fatturare imprese RTI</t>
  </si>
  <si>
    <t>D1</t>
  </si>
  <si>
    <t>C-(D+D1)</t>
  </si>
  <si>
    <t>Ev. detrazioni DURC irregolare</t>
  </si>
  <si>
    <t>(*)</t>
  </si>
  <si>
    <t>Verificare corrispondenza con importo (*)</t>
  </si>
  <si>
    <r>
      <t xml:space="preserve">Superamento importo autorizzato (warning message) </t>
    </r>
    <r>
      <rPr>
        <sz val="12"/>
        <color theme="8"/>
        <rFont val="Calibri"/>
        <family val="2"/>
        <scheme val="minor"/>
      </rPr>
      <t>(i)</t>
    </r>
  </si>
  <si>
    <r>
      <t xml:space="preserve">Superamento importo in pagamento rispetto importo subappalto con prezzi appaltatore (warning message) </t>
    </r>
    <r>
      <rPr>
        <sz val="12"/>
        <color theme="8"/>
        <rFont val="Calibri"/>
        <family val="2"/>
        <scheme val="minor"/>
      </rPr>
      <t>(ii)</t>
    </r>
  </si>
  <si>
    <t>Informazioni per l'utilizzo:
Questa dichiarazione deve essere allegata al certificato di pagamento;</t>
  </si>
  <si>
    <t>Questa dichiarazione deve inoltre essere corredata con tutte le fatture dei subappaltatori autorizzati sopra citati - attenzione: è necessario indicare il conto corrente dedicato. Le fatture devono essere controfirmate dall'appaltatore.</t>
  </si>
  <si>
    <t>Destinatari: ufficio competente, RUP, ufficio tecnico di riferimento.</t>
  </si>
  <si>
    <t>(sottoscritto con firma digitale visibile)</t>
  </si>
  <si>
    <t>il RUP</t>
  </si>
  <si>
    <t>servizio/fornitura</t>
  </si>
  <si>
    <t>CIG</t>
  </si>
  <si>
    <t>CUP</t>
  </si>
  <si>
    <t>contabilità dei prestazioni eseguite a tutto il</t>
  </si>
  <si>
    <t>a) Importo ACCONTI</t>
  </si>
  <si>
    <t xml:space="preserve"> precedenti</t>
  </si>
  <si>
    <t xml:space="preserve"> attuale</t>
  </si>
  <si>
    <t>il DEC</t>
  </si>
  <si>
    <t xml:space="preserve">direttore ufficio </t>
  </si>
  <si>
    <t>2. ritenute di garanzia del 0,5% sull’importo netto progressivo</t>
  </si>
  <si>
    <t>4. detrazione per penali qualitative e penali parziali/penali per ritardo solo sul saldo finale/ev. detrazioni per irregolarità DURC</t>
  </si>
  <si>
    <t>ACCONTO  attuale</t>
  </si>
  <si>
    <t xml:space="preserve">l’ammontare dei prestazioni ammonta a </t>
  </si>
  <si>
    <t>Certificato di pagamento (nel caso di appalti complessi che prevedano es. pagamenti in acconto, recupero anticipazione del prezzo, trattenuta ritenute progressive 0,5%)</t>
  </si>
  <si>
    <t>DEC (nome e indirizzo PEC)</t>
  </si>
  <si>
    <t>(ii): Attenzione! La comparsa del messaggio è finalizzata a ricordare che qualora l'importo pattuito nel contratto di subappalto sia superiore a quello fissato nel contratto principale, il pagamento diretto potrà operare solamente fino alla concorrenza della somma stabilita nel contratto principale.</t>
  </si>
  <si>
    <r>
      <rPr>
        <b/>
        <sz val="12"/>
        <color theme="9"/>
        <rFont val="Calibri"/>
        <family val="2"/>
        <scheme val="minor"/>
      </rPr>
      <t xml:space="preserve">INFORMAZIONI PER L'UTILIZZO: ATTENZIONE: </t>
    </r>
    <r>
      <rPr>
        <b/>
        <u/>
        <sz val="12"/>
        <color theme="9"/>
        <rFont val="Calibri"/>
        <family val="2"/>
        <scheme val="minor"/>
      </rPr>
      <t>dal 26.05.2019</t>
    </r>
    <r>
      <rPr>
        <b/>
        <sz val="12"/>
        <color theme="9"/>
        <rFont val="Calibri"/>
        <family val="2"/>
        <scheme val="minor"/>
      </rPr>
      <t xml:space="preserve"> (art. 113 bis D.lgs. n. 50/2016)</t>
    </r>
    <r>
      <rPr>
        <sz val="12"/>
        <color theme="9"/>
        <rFont val="Calibri"/>
        <family val="2"/>
        <scheme val="minor"/>
      </rPr>
      <t xml:space="preserve">
</t>
    </r>
    <r>
      <rPr>
        <u/>
        <sz val="12"/>
        <color theme="9"/>
        <rFont val="Calibri"/>
        <family val="2"/>
        <scheme val="minor"/>
      </rPr>
      <t>ACCONTI</t>
    </r>
    <r>
      <rPr>
        <sz val="12"/>
        <color theme="9"/>
        <rFont val="Calibri"/>
        <family val="2"/>
        <scheme val="minor"/>
      </rPr>
      <t xml:space="preserve">: i certificati di pagamento andranno emessi CONTESUALMENTE o comunque entro un TERMINE NON SUP. a 7 gg. dall'adozione del SAL e il pagamento dovrà avvenire entro 30 gg. dal SAL o diverso termine NON SUP. a 60 gg., purché oggettivamente giustificato dalla natura del contratto:
</t>
    </r>
    <r>
      <rPr>
        <u/>
        <sz val="12"/>
        <color theme="9"/>
        <rFont val="Calibri"/>
        <family val="2"/>
        <scheme val="minor"/>
      </rPr>
      <t>SALDO</t>
    </r>
    <r>
      <rPr>
        <sz val="12"/>
        <color theme="9"/>
        <rFont val="Calibri"/>
        <family val="2"/>
        <scheme val="minor"/>
      </rPr>
      <t xml:space="preserve">: i certificati di pagamento andranno emessi CONTESUALMENTE o comunque entro un TERMINE NON SUP. a 7 gg. dall'esito positivo del collaudo o della verifica di conformità e il pagamento dovrà avvenire entro 30 gg. dall'esito positivo del collaudo o della verifica di conformità o diverso termine NON SUP. a 60 gg., purché oggettivamente giustificato dalla natura del contratto:
</t>
    </r>
    <r>
      <rPr>
        <u/>
        <sz val="12"/>
        <color theme="9"/>
        <rFont val="Calibri"/>
        <family val="2"/>
        <scheme val="minor"/>
      </rPr>
      <t>DESTINATARI</t>
    </r>
    <r>
      <rPr>
        <sz val="12"/>
        <color theme="9"/>
        <rFont val="Calibri"/>
        <family val="2"/>
        <scheme val="minor"/>
      </rPr>
      <t>: da comunicare tempestivamente all'appaltatore! Per procedere al pagamento del corrispettivo entro i termini stabiliti,</t>
    </r>
    <r>
      <rPr>
        <u/>
        <sz val="12"/>
        <color theme="9"/>
        <rFont val="Calibri"/>
        <family val="2"/>
        <scheme val="minor"/>
      </rPr>
      <t xml:space="preserve"> l’appaltatore è tenuto a emettere e trasmettere la relativa fattura all’amministrazione entro il termine di 7 giorni dall’emissione del certificato di pagamento</t>
    </r>
    <r>
      <rPr>
        <sz val="12"/>
        <color theme="9"/>
        <rFont val="Calibri"/>
        <family val="2"/>
        <scheme val="minor"/>
      </rPr>
      <t>. In caso contrario l’amministrazione potrà non garantire il pagamento della fattura entro i termini stabiliti dalla legge e dal capitolato speciale - parte II.</t>
    </r>
  </si>
  <si>
    <t>Il soggetto competente certifica che, ai sensi dell’articolo 13 del capitolato speciale d’appalto, si può pagare all’appaltatore la somma di cui sopra, vista la dichiarazione del DEC.</t>
  </si>
  <si>
    <t>prestazione</t>
  </si>
  <si>
    <t>Subappalto imputabile a lavori impresa:
(attenzione ai caratteri: maiuscole/minuscole/spazi/...)</t>
  </si>
  <si>
    <t>importo delle prestazioni autorizzato (prezzi contrattuali contratto principale)</t>
  </si>
  <si>
    <t>importo  delle prestazioni autorizzato (prezzi subappaltatore)</t>
  </si>
  <si>
    <t>Prestazioni eseguite</t>
  </si>
  <si>
    <t>TOTALE prestazioni eseguite</t>
  </si>
  <si>
    <t>Con riferimento alla presente prestazione, il DEC attesta che, nello stato d’avanzamento delle prestazioni precedente a quello attuale, sono stati eseguite le prestazioni nell'ammontare sopraindicato dalle imprese subappaltatrici di cui sopra, autorizzate da codesta Amministrazione. Inoltre il DEC attesta l’avvenuto pagamento a favore delle imprese subappaltatrici di tutte le somme a queste dovute, visto le fatture quietanziate allegate e che è stata effettuata la ritenuta di garanzia, riportata nel capitolato speciale d’appalto per opere pubbliche, art. 22 comma 7.</t>
  </si>
  <si>
    <t>scadenza pagamenti art. 13 del Cap.Spec. Parte I</t>
  </si>
  <si>
    <r>
      <t xml:space="preserve">anticipazione (20% dell'importo contrattuale ai sensi dell'art. 35, comma 18, d.lgs. N. 50/2016 e 49 comma 3ter Lp 16/2015) </t>
    </r>
    <r>
      <rPr>
        <sz val="12"/>
        <color rgb="FFFF0000"/>
        <rFont val="Calibri (Corpo)"/>
      </rPr>
      <t>nb bene l'anticipazione può essere aumentata fino al 30% in caso verificare formula colonna g</t>
    </r>
  </si>
  <si>
    <t>INFORMAZIONI PER L'UTILIZZO: ATTENZIONE: dal 01.02.2022 (art. 113 bis D.lgs. n. 50/2016)</t>
  </si>
  <si>
    <t>Art. 113-bis (Termini di pagamento. Clausole  penali).</t>
  </si>
  <si>
    <t xml:space="preserve">          - 1. I pagamenti relativi agli acconti del corrispettivo di</t>
  </si>
  <si>
    <t xml:space="preserve">          appalto  sono  effettuati  nel  termine  di  trenta  giorni</t>
  </si>
  <si>
    <t xml:space="preserve">          decorrenti dall'adozione di ogni stato di  avanzamento  dei</t>
  </si>
  <si>
    <t xml:space="preserve">          lavori,  salvo  che  sia   espressamente   concordato   nel</t>
  </si>
  <si>
    <t xml:space="preserve">          contratto un diverso  termine,  comunque  non  superiore  a</t>
  </si>
  <si>
    <t xml:space="preserve">          sessanta  giorni  e   purche'   cio'   sia   oggettivamente</t>
  </si>
  <si>
    <t xml:space="preserve">          giustificato dalla natura particolare del  contratto  o  da</t>
  </si>
  <si>
    <t xml:space="preserve">          talune sue  caratteristiche.  I  certificati  di  pagamento</t>
  </si>
  <si>
    <t xml:space="preserve">          relativi agli acconti del  corrispettivo  di  appalto  sono</t>
  </si>
  <si>
    <t xml:space="preserve">          emessi  contestualmente  all'adozione  di  ogni  stato   di</t>
  </si>
  <si>
    <t xml:space="preserve">          avanzamento dei lavori e  comunque  entro  un  termine  non</t>
  </si>
  <si>
    <t xml:space="preserve">          superiore a sette giorni dall'adozione degli stessi. </t>
  </si>
  <si>
    <t xml:space="preserve">              1-bis. Fermi  restando  i  compiti  del  direttore  dei</t>
  </si>
  <si>
    <t xml:space="preserve">          lavori,   l'esecutore   puo'   comunicare   alla   stazione</t>
  </si>
  <si>
    <t xml:space="preserve">          appaltante il raggiungimento delle condizioni  contrattuali</t>
  </si>
  <si>
    <t xml:space="preserve">          per l'adozione dello stato di avanzamento dei lavori. </t>
  </si>
  <si>
    <t xml:space="preserve">              1-ter. Ai sensi del comma 3  il  direttore  dei  lavori</t>
  </si>
  <si>
    <t xml:space="preserve">          accerta senza indugio il  raggiungimento  delle  condizioni</t>
  </si>
  <si>
    <t xml:space="preserve">          contrattuali e adotta lo stato di  avanzamento  dei  lavori</t>
  </si>
  <si>
    <t xml:space="preserve">          contestualmente   all'esito    positivo    del    sud-detto</t>
  </si>
  <si>
    <t xml:space="preserve">          accertamento ovvero contestualmente  al  ricevimento  della</t>
  </si>
  <si>
    <t xml:space="preserve">          comunicazione di cui al comma 1-bis, salvo quanto  previsto</t>
  </si>
  <si>
    <t xml:space="preserve">          dal comma 1-quater. </t>
  </si>
  <si>
    <t xml:space="preserve">              1-quater. In caso di difformita' tra le valutazioni del</t>
  </si>
  <si>
    <t xml:space="preserve">          direttore dei lavori e quelle dell'esecutore in  merito  al</t>
  </si>
  <si>
    <t xml:space="preserve">          raggiungimento delle condizioni contrattuali, il  direttore</t>
  </si>
  <si>
    <t xml:space="preserve">          dei  lavori,  a  seguito  di  tempestivo  accerta-mento  in</t>
  </si>
  <si>
    <t xml:space="preserve">          contraddittorio con l'esecutore, procede  all'archiviazione</t>
  </si>
  <si>
    <t xml:space="preserve">          della  comunicazione  di  cui   al   comma   1-bis   ovvero</t>
  </si>
  <si>
    <t xml:space="preserve">          all'adozione dello stato di avanzamento dei lavori. </t>
  </si>
  <si>
    <t xml:space="preserve">              1-quinquies.  Il  direttore   dei   lavori   tra-smette</t>
  </si>
  <si>
    <t xml:space="preserve">          immediatamente lo stato di avanzamento dei lavori  al  RUP,</t>
  </si>
  <si>
    <t xml:space="preserve">          il quale, ai sensi del comma 1, secondo periodo, emette  il</t>
  </si>
  <si>
    <t xml:space="preserve">          certificato di pagamento contestualmente all'adozione dello</t>
  </si>
  <si>
    <t xml:space="preserve">          stato di avanzamento dei  lavori  e,  comunque,  non  oltre</t>
  </si>
  <si>
    <t xml:space="preserve">          sette giorni dalla data della sua adozione, previa verifica</t>
  </si>
  <si>
    <t xml:space="preserve">          della  regolarita'  contributiva   dell'esecutore   e   dei</t>
  </si>
  <si>
    <t xml:space="preserve">          subappaltatori. Il RUP invia il  certificato  di  pagamento</t>
  </si>
  <si>
    <t xml:space="preserve">          alla stazione appaltante, la quale procede al pagamento  ai</t>
  </si>
  <si>
    <t xml:space="preserve">          sensi del comma 1, primo periodo. </t>
  </si>
  <si>
    <t xml:space="preserve">              1-sexies. L'esecutore puo' emettere fattura al  momento</t>
  </si>
  <si>
    <t xml:space="preserve">          dell'adozione  dello  stato  di  avanzamento  dei   lavori.</t>
  </si>
  <si>
    <t xml:space="preserve">          L'emissione della fattura da parte  dell'esecutore  non  e'</t>
  </si>
  <si>
    <t xml:space="preserve">          subordinata al rilascio del  certificato  di  pagamento  da</t>
  </si>
  <si>
    <t xml:space="preserve">          parte del RUP. </t>
  </si>
  <si>
    <t xml:space="preserve">              1-septies. Ogni certificato di pagamento emesso dal RUP</t>
  </si>
  <si>
    <t xml:space="preserve">          e' annotato nel registro di contabilita'. </t>
  </si>
  <si>
    <t xml:space="preserve">              2. All'esito positivo del collaudo o della verifica  di</t>
  </si>
  <si>
    <t xml:space="preserve">          conformita', e comunque entro un termine  non  superiore  a</t>
  </si>
  <si>
    <t xml:space="preserve">          sette  giorni  dagli  stessi,  il  responsabile  unico  del</t>
  </si>
  <si>
    <t xml:space="preserve">          procedimento rilascia il certificato di pagamento  ai  fini</t>
  </si>
  <si>
    <t xml:space="preserve">          dell'emissione della fattura da parte dell'appaltatore;  il</t>
  </si>
  <si>
    <t xml:space="preserve">          relativo pagamento e'  effettuato  nel  termine  di  trenta</t>
  </si>
  <si>
    <t xml:space="preserve">          giorni decorrenti dal suddetto esito positivo del  collaudo</t>
  </si>
  <si>
    <t xml:space="preserve">          o  della   verifica   di   conformita',   salvo   che   sia</t>
  </si>
  <si>
    <t xml:space="preserve">          espressamente concordato nel contratto un diverso  termine,</t>
  </si>
  <si>
    <t xml:space="preserve">          comunque non superiore a sessanta giorni e purche' cio' sia</t>
  </si>
  <si>
    <t xml:space="preserve">          oggettivamente giustificato dalla  natura  particolare  del</t>
  </si>
  <si>
    <t xml:space="preserve">          contratto o da talune sue caratteristiche.  Il  certificato</t>
  </si>
  <si>
    <t xml:space="preserve">          di pagamento non costituisce  presunzione  di  accettazione</t>
  </si>
  <si>
    <t xml:space="preserve">          dell'opera, ai sensi dell'art.  1666,  secondo  comma,  del</t>
  </si>
  <si>
    <t xml:space="preserve">          codice civile. </t>
  </si>
  <si>
    <t xml:space="preserve">              3. Resta fermo quanto previsto all'art. 4, comma 6, del</t>
  </si>
  <si>
    <t xml:space="preserve">          decreto legislativo 9 ottobre 2002, n. 231. </t>
  </si>
  <si>
    <t xml:space="preserve">              4. I contratti  di  appalto  prevedono  penali  per  il</t>
  </si>
  <si>
    <t xml:space="preserve">          ritardo nell'esecuzione delle prestazioni  contrattuali  da</t>
  </si>
  <si>
    <t xml:space="preserve">          parte dell'appaltatore commisurate ai giorni di  ritardo  e</t>
  </si>
  <si>
    <t xml:space="preserve">          proporzionali rispetto all'importo  del  contratto  o  alle</t>
  </si>
  <si>
    <t xml:space="preserve">          prestazioni  del  contratto.  Le  penali  dovute   per   il</t>
  </si>
  <si>
    <t xml:space="preserve">          ritardato adempimento sono calcolate in misura  giornaliera</t>
  </si>
  <si>
    <t xml:space="preserve">          compresa  tra  lo  0,3  per   mille   e   l'1   per   mille</t>
  </si>
  <si>
    <t xml:space="preserve">          dell'ammontare  netto  contrattuale,  da   determinare   in</t>
  </si>
  <si>
    <t xml:space="preserve">          relazione all'entita' delle conseguenze legate al  ritardo,</t>
  </si>
  <si>
    <t xml:space="preserve">          e non possono comunque superare,  complessivamente,  il  10</t>
  </si>
  <si>
    <t xml:space="preserve">          per cento di detto ammontare netto contrattuale.» </t>
  </si>
  <si>
    <t>SALDO: i certificati di pagamento andranno emessi CONTESUALMENTE o comunque entro un TERMINE NON SUP. a 7 gg. dall'esito positivo del collaudo o della verifica di conformità - previa verifica DURC dell'appaltatore e dei subaappaltatori - e il pagamento dovrà avvenire entro 30 gg. dall'esito positivo del collaudo o della verifica di conformità o diverso termine NON SUP. a 60 gg., purché oggettivamente giustificato dalla natura del contratto:</t>
  </si>
  <si>
    <r>
      <t xml:space="preserve">ACCONTI: i certificati di pagamento andranno emessi CONTESUALMENTE o comunque entro un TERMINE NON SUP. a 7 gg. dall'adozione del SAL - previa verifica DURC dell'appaltatore e dei subaappaltatori - e il pagamento dovrà avvenire entro 30 gg. dal SAL o diverso termine NON SUP. a 60 gg., purché oggettivamente giustificato dalla natura del contratto: </t>
    </r>
    <r>
      <rPr>
        <b/>
        <sz val="14"/>
        <rFont val="Calibri (Corpo)"/>
      </rPr>
      <t>NB L'esecutore può emettere fattura al momento dell'adozione del SAL. L'emissione della fattura non è subordinata al rilascio del certificato di pagamento da parte del RUP</t>
    </r>
  </si>
  <si>
    <r>
      <t xml:space="preserve">DESTINATARI: da comunicare tempestivamente all'appaltatore! </t>
    </r>
    <r>
      <rPr>
        <b/>
        <sz val="12"/>
        <rFont val="Calibri (Corpo)"/>
      </rPr>
      <t>Per procedere al pagamento del corrispettivo entro i termini stabiliti, l’appaltatore è tenuto a emettere e trasmettere la relativa fattura all’amministrazione entro il termine di 7 giorni dall’emissione del certificato di pagamento. In caso contrario l’amministrazione potrà non garantire il pagamento della fattura entro i termini stabiliti dalla legge e dal capitolato speciale - parte II.</t>
    </r>
    <r>
      <rPr>
        <b/>
        <sz val="12"/>
        <rFont val="Calibri"/>
        <family val="2"/>
        <scheme val="minor"/>
      </rPr>
      <t xml:space="preserve"> </t>
    </r>
  </si>
  <si>
    <r>
      <t xml:space="preserve">(i): Attenzione! Ai sensi dell'art. 105 DL n. 32/2019 (per le gare pubblicate dal 19.04.2019): il subappalto non può superare la quota del </t>
    </r>
    <r>
      <rPr>
        <b/>
        <sz val="12"/>
        <color rgb="FFFF0000"/>
        <rFont val="Calibri"/>
        <family val="2"/>
        <scheme val="minor"/>
      </rPr>
      <t>cinquanta</t>
    </r>
    <r>
      <rPr>
        <b/>
        <sz val="12"/>
        <color theme="8"/>
        <rFont val="Calibri"/>
        <family val="2"/>
        <scheme val="minor"/>
      </rPr>
      <t xml:space="preserve"> per cento dell'importo complessivo del contratto (comma 2);  La comparsa del messaggio di warning seganala il superamento dell'importo da liquidare al subappaltatore rispetto all'importo di subappalto autorizzato.</t>
    </r>
    <r>
      <rPr>
        <b/>
        <sz val="12"/>
        <color theme="1"/>
        <rFont val="Calibri"/>
        <family val="2"/>
        <scheme val="minor"/>
      </rPr>
      <t xml:space="preserve"> 
</t>
    </r>
    <r>
      <rPr>
        <b/>
        <sz val="12"/>
        <color rgb="FF0070C0"/>
        <rFont val="Calibri (Corpo)"/>
      </rPr>
      <t>Il limite della quota di subappalto è esteso fino al 100% a far data dal 26.09.2019 in seguito alla sentenza della Corte di Giustizia della U.E., quinta sezione, causa C-63/18.</t>
    </r>
    <r>
      <rPr>
        <b/>
        <sz val="12"/>
        <color rgb="FF00B0F0"/>
        <rFont val="Calibri (Corpo)"/>
      </rPr>
      <t xml:space="preserve"> 	A decorrere dal 31/07/2021 non può essere affidata a terzi l’integrale esecuzione delle prestazioni o lavorazioni oggetto del contratto di appalto, nonché la prevalente esecuzione delle lavorazioni relative al complesso delle categorie prevalenti e dei contratti ad alta intensità di manodopera.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</si>
</sst>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4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rgb="FF595959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u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u/>
      <sz val="12"/>
      <color theme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FF0000"/>
      <name val="Calibri (Corpo)"/>
    </font>
    <font>
      <sz val="16"/>
      <color rgb="FF990000"/>
      <name val="Roboto Mono"/>
      <family val="3"/>
    </font>
    <font>
      <sz val="12"/>
      <color rgb="FF5BFFA5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B0F0"/>
      <name val="Calibri (Corpo)"/>
    </font>
    <font>
      <b/>
      <sz val="14"/>
      <name val="Calibri (Corpo)"/>
    </font>
    <font>
      <b/>
      <sz val="12"/>
      <name val="Calibri (Corpo)"/>
    </font>
    <font>
      <b/>
      <sz val="12"/>
      <color rgb="FF0070C0"/>
      <name val="Calibri (Corpo)"/>
    </font>
    <font>
      <sz val="12"/>
      <color rgb="FF5BFFA5"/>
      <name val="Roboto Mono"/>
      <family val="3"/>
    </font>
    <font>
      <sz val="12"/>
      <color rgb="FF990000"/>
      <name val="Roboto Mono"/>
      <family val="3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rgb="FF00206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44" fontId="10" fillId="0" borderId="0" applyFont="0" applyFill="0" applyBorder="0" applyAlignment="0" applyProtection="0"/>
    <xf numFmtId="0" fontId="12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44" fontId="3" fillId="2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6" fillId="3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164" fontId="3" fillId="5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7" fontId="3" fillId="2" borderId="0" xfId="0" applyNumberFormat="1" applyFont="1" applyFill="1" applyAlignment="1">
      <alignment vertical="center"/>
    </xf>
    <xf numFmtId="164" fontId="3" fillId="7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0" fontId="6" fillId="6" borderId="10" xfId="0" applyFont="1" applyFill="1" applyBorder="1" applyAlignment="1">
      <alignment vertical="center" wrapText="1"/>
    </xf>
    <xf numFmtId="164" fontId="6" fillId="6" borderId="11" xfId="0" applyNumberFormat="1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vertical="center"/>
    </xf>
    <xf numFmtId="0" fontId="6" fillId="6" borderId="1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>
      <alignment vertical="center" wrapText="1"/>
    </xf>
    <xf numFmtId="164" fontId="3" fillId="0" borderId="13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6" fillId="6" borderId="1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7" borderId="10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164" fontId="7" fillId="9" borderId="18" xfId="0" applyNumberFormat="1" applyFont="1" applyFill="1" applyBorder="1" applyAlignment="1">
      <alignment vertical="center"/>
    </xf>
    <xf numFmtId="164" fontId="7" fillId="9" borderId="15" xfId="0" applyNumberFormat="1" applyFont="1" applyFill="1" applyBorder="1" applyAlignment="1">
      <alignment vertical="center"/>
    </xf>
    <xf numFmtId="0" fontId="6" fillId="11" borderId="10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vertical="center" wrapText="1"/>
    </xf>
    <xf numFmtId="0" fontId="7" fillId="10" borderId="3" xfId="0" applyFont="1" applyFill="1" applyBorder="1" applyAlignment="1" applyProtection="1">
      <alignment vertical="center" wrapText="1"/>
    </xf>
    <xf numFmtId="10" fontId="7" fillId="10" borderId="3" xfId="0" applyNumberFormat="1" applyFont="1" applyFill="1" applyBorder="1" applyAlignment="1" applyProtection="1">
      <alignment horizontal="center" vertical="center" wrapText="1"/>
    </xf>
    <xf numFmtId="164" fontId="7" fillId="10" borderId="3" xfId="1" applyNumberFormat="1" applyFont="1" applyFill="1" applyBorder="1" applyAlignment="1" applyProtection="1">
      <alignment vertical="center" wrapText="1"/>
    </xf>
    <xf numFmtId="164" fontId="7" fillId="10" borderId="3" xfId="0" applyNumberFormat="1" applyFont="1" applyFill="1" applyBorder="1" applyAlignment="1" applyProtection="1">
      <alignment vertical="center" wrapText="1"/>
    </xf>
    <xf numFmtId="164" fontId="7" fillId="5" borderId="3" xfId="0" applyNumberFormat="1" applyFont="1" applyFill="1" applyBorder="1" applyAlignment="1" applyProtection="1">
      <alignment vertical="center" wrapText="1"/>
    </xf>
    <xf numFmtId="164" fontId="11" fillId="8" borderId="3" xfId="2" applyNumberFormat="1" applyFont="1" applyBorder="1" applyAlignment="1" applyProtection="1">
      <alignment vertical="center" wrapText="1"/>
    </xf>
    <xf numFmtId="164" fontId="7" fillId="9" borderId="3" xfId="0" applyNumberFormat="1" applyFont="1" applyFill="1" applyBorder="1" applyAlignment="1" applyProtection="1">
      <alignment vertical="center" wrapText="1"/>
    </xf>
    <xf numFmtId="164" fontId="12" fillId="8" borderId="1" xfId="2" applyNumberFormat="1" applyBorder="1" applyAlignment="1" applyProtection="1">
      <alignment vertical="center" wrapText="1"/>
    </xf>
    <xf numFmtId="164" fontId="5" fillId="7" borderId="1" xfId="0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64" fontId="5" fillId="7" borderId="2" xfId="0" applyNumberFormat="1" applyFont="1" applyFill="1" applyBorder="1" applyAlignment="1" applyProtection="1">
      <alignment vertical="center" wrapText="1"/>
    </xf>
    <xf numFmtId="164" fontId="3" fillId="3" borderId="0" xfId="0" applyNumberFormat="1" applyFont="1" applyFill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14" fontId="3" fillId="2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14" fillId="2" borderId="0" xfId="3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14" fontId="3" fillId="2" borderId="0" xfId="0" applyNumberFormat="1" applyFont="1" applyFill="1" applyBorder="1" applyAlignment="1" applyProtection="1">
      <alignment vertical="center" wrapText="1"/>
    </xf>
    <xf numFmtId="14" fontId="3" fillId="2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164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/>
    </xf>
    <xf numFmtId="44" fontId="3" fillId="2" borderId="0" xfId="0" applyNumberFormat="1" applyFont="1" applyFill="1" applyBorder="1" applyAlignment="1" applyProtection="1">
      <alignment vertical="center"/>
    </xf>
    <xf numFmtId="44" fontId="3" fillId="0" borderId="0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12" borderId="3" xfId="0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Alignment="1" applyProtection="1">
      <alignment vertical="center" wrapText="1"/>
    </xf>
    <xf numFmtId="49" fontId="5" fillId="10" borderId="1" xfId="0" applyNumberFormat="1" applyFont="1" applyFill="1" applyBorder="1" applyAlignment="1" applyProtection="1">
      <alignment vertical="center" wrapText="1"/>
    </xf>
    <xf numFmtId="0" fontId="5" fillId="10" borderId="1" xfId="0" applyFont="1" applyFill="1" applyBorder="1" applyAlignment="1" applyProtection="1">
      <alignment horizontal="justify" vertical="center" wrapText="1"/>
    </xf>
    <xf numFmtId="0" fontId="14" fillId="10" borderId="1" xfId="3" applyFill="1" applyBorder="1" applyAlignment="1" applyProtection="1">
      <alignment horizontal="justify" vertical="center" wrapText="1"/>
    </xf>
    <xf numFmtId="0" fontId="5" fillId="10" borderId="1" xfId="0" applyFont="1" applyFill="1" applyBorder="1" applyAlignment="1" applyProtection="1">
      <alignment horizontal="center" vertical="center" wrapText="1"/>
    </xf>
    <xf numFmtId="164" fontId="5" fillId="10" borderId="1" xfId="1" applyNumberFormat="1" applyFont="1" applyFill="1" applyBorder="1" applyAlignment="1" applyProtection="1">
      <alignment vertical="center" wrapText="1"/>
    </xf>
    <xf numFmtId="164" fontId="5" fillId="10" borderId="1" xfId="0" applyNumberFormat="1" applyFont="1" applyFill="1" applyBorder="1" applyAlignment="1" applyProtection="1">
      <alignment vertical="center" wrapText="1"/>
    </xf>
    <xf numFmtId="164" fontId="5" fillId="13" borderId="3" xfId="0" applyNumberFormat="1" applyFont="1" applyFill="1" applyBorder="1" applyAlignment="1" applyProtection="1">
      <alignment vertical="center" wrapText="1"/>
    </xf>
    <xf numFmtId="164" fontId="5" fillId="2" borderId="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Protection="1"/>
    <xf numFmtId="0" fontId="5" fillId="10" borderId="2" xfId="0" applyFont="1" applyFill="1" applyBorder="1" applyAlignment="1" applyProtection="1">
      <alignment vertical="center" wrapText="1"/>
    </xf>
    <xf numFmtId="0" fontId="5" fillId="10" borderId="2" xfId="0" applyFont="1" applyFill="1" applyBorder="1" applyAlignment="1" applyProtection="1">
      <alignment horizontal="justify" vertical="center" wrapText="1"/>
    </xf>
    <xf numFmtId="0" fontId="14" fillId="10" borderId="2" xfId="3" applyFill="1" applyBorder="1" applyAlignment="1" applyProtection="1">
      <alignment horizontal="justify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164" fontId="5" fillId="10" borderId="2" xfId="1" applyNumberFormat="1" applyFont="1" applyFill="1" applyBorder="1" applyAlignment="1" applyProtection="1">
      <alignment vertical="center" wrapText="1"/>
    </xf>
    <xf numFmtId="164" fontId="5" fillId="10" borderId="2" xfId="0" applyNumberFormat="1" applyFont="1" applyFill="1" applyBorder="1" applyAlignment="1" applyProtection="1">
      <alignment vertical="center" wrapText="1"/>
    </xf>
    <xf numFmtId="164" fontId="5" fillId="2" borderId="2" xfId="0" applyNumberFormat="1" applyFont="1" applyFill="1" applyBorder="1" applyAlignment="1" applyProtection="1">
      <alignment vertical="center" wrapText="1"/>
    </xf>
    <xf numFmtId="0" fontId="3" fillId="0" borderId="0" xfId="0" applyFont="1" applyFill="1" applyProtection="1"/>
    <xf numFmtId="164" fontId="7" fillId="2" borderId="0" xfId="0" applyNumberFormat="1" applyFont="1" applyFill="1" applyAlignment="1">
      <alignment vertical="center"/>
    </xf>
    <xf numFmtId="164" fontId="3" fillId="0" borderId="3" xfId="0" applyNumberFormat="1" applyFont="1" applyBorder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6" borderId="8" xfId="0" applyFont="1" applyFill="1" applyBorder="1" applyAlignment="1">
      <alignment vertical="center" wrapText="1"/>
    </xf>
    <xf numFmtId="164" fontId="5" fillId="13" borderId="2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0" fontId="19" fillId="0" borderId="0" xfId="0" applyFont="1" applyAlignment="1" applyProtection="1">
      <alignment horizontal="left" vertical="top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164" fontId="12" fillId="8" borderId="2" xfId="2" applyNumberForma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2" fillId="0" borderId="0" xfId="0" applyFont="1" applyAlignment="1">
      <alignment horizontal="center" vertical="center" wrapText="1"/>
    </xf>
    <xf numFmtId="7" fontId="5" fillId="3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7" fillId="0" borderId="0" xfId="0" applyFont="1" applyAlignment="1" applyProtection="1">
      <alignment horizontal="center"/>
    </xf>
    <xf numFmtId="0" fontId="30" fillId="7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9" fillId="14" borderId="0" xfId="0" applyFont="1" applyFill="1" applyAlignment="1">
      <alignment horizontal="left" vertical="center" wrapText="1"/>
    </xf>
    <xf numFmtId="0" fontId="32" fillId="0" borderId="0" xfId="0" applyFont="1"/>
    <xf numFmtId="0" fontId="33" fillId="0" borderId="0" xfId="0" applyFont="1" applyFill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7" fillId="16" borderId="7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7" fillId="16" borderId="0" xfId="0" applyFont="1" applyFill="1" applyBorder="1" applyAlignment="1">
      <alignment horizontal="left" vertical="center" wrapText="1"/>
    </xf>
    <xf numFmtId="0" fontId="7" fillId="16" borderId="11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16" borderId="13" xfId="0" applyFont="1" applyFill="1" applyBorder="1" applyAlignment="1">
      <alignment horizontal="left" vertical="center" wrapText="1"/>
    </xf>
    <xf numFmtId="0" fontId="7" fillId="16" borderId="14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left" vertical="top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7" fillId="7" borderId="23" xfId="0" applyFont="1" applyFill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39" fillId="0" borderId="0" xfId="0" applyFo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40" fillId="0" borderId="0" xfId="0" applyFont="1"/>
  </cellXfs>
  <cellStyles count="45">
    <cellStyle name="Collegamento ipertestuale" xfId="3" builtinId="8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ore 1" xfId="2" builtinId="29"/>
    <cellStyle name="Normale" xfId="0" builtinId="0"/>
    <cellStyle name="Valuta" xfId="1" builtinId="4"/>
  </cellStyles>
  <dxfs count="1">
    <dxf>
      <font>
        <b/>
        <i val="0"/>
        <color auto="1"/>
      </font>
    </dxf>
  </dxfs>
  <tableStyles count="0" defaultTableStyle="TableStyleMedium2" defaultPivotStyle="PivotStyleLight16"/>
  <colors>
    <mruColors>
      <color rgb="FF5BFF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2"/>
  <sheetViews>
    <sheetView tabSelected="1" view="pageBreakPreview" topLeftCell="A101" zoomScale="99" zoomScaleNormal="80" zoomScaleSheetLayoutView="100" workbookViewId="0">
      <selection activeCell="B123" sqref="B123"/>
    </sheetView>
  </sheetViews>
  <sheetFormatPr baseColWidth="10" defaultColWidth="8.83203125" defaultRowHeight="16"/>
  <cols>
    <col min="1" max="1" width="54.83203125" style="1" customWidth="1"/>
    <col min="2" max="2" width="14.6640625" style="2" customWidth="1"/>
    <col min="3" max="3" width="22" style="2" bestFit="1" customWidth="1"/>
    <col min="4" max="4" width="13.33203125" style="2" customWidth="1"/>
    <col min="5" max="5" width="22" style="2" customWidth="1"/>
    <col min="6" max="6" width="19.1640625" style="2" customWidth="1"/>
    <col min="7" max="7" width="29" style="3" customWidth="1"/>
    <col min="8" max="8" width="9.1640625" style="2" bestFit="1" customWidth="1"/>
    <col min="9" max="9" width="14.5" style="2" bestFit="1" customWidth="1"/>
    <col min="10" max="16384" width="8.83203125" style="2"/>
  </cols>
  <sheetData>
    <row r="1" spans="1:7" ht="33.75" customHeight="1">
      <c r="A1" s="178" t="s">
        <v>87</v>
      </c>
      <c r="B1" s="178"/>
      <c r="C1" s="178"/>
      <c r="D1" s="178"/>
      <c r="E1" s="178"/>
      <c r="F1" s="178"/>
      <c r="G1" s="178"/>
    </row>
    <row r="3" spans="1:7" ht="15" customHeight="1">
      <c r="A3" s="21" t="s">
        <v>0</v>
      </c>
      <c r="B3" s="2" t="s">
        <v>1</v>
      </c>
      <c r="C3" s="4"/>
    </row>
    <row r="4" spans="1:7" ht="15" customHeight="1">
      <c r="A4" s="14" t="s">
        <v>2</v>
      </c>
      <c r="B4" s="2" t="s">
        <v>1</v>
      </c>
      <c r="C4" s="5"/>
    </row>
    <row r="6" spans="1:7" ht="15" customHeight="1">
      <c r="A6" s="14" t="s">
        <v>3</v>
      </c>
      <c r="B6" s="2" t="s">
        <v>1</v>
      </c>
      <c r="C6" s="5"/>
    </row>
    <row r="7" spans="1:7" ht="17">
      <c r="A7" s="141" t="s">
        <v>74</v>
      </c>
      <c r="B7" s="2" t="s">
        <v>1</v>
      </c>
      <c r="C7" s="5"/>
    </row>
    <row r="8" spans="1:7" ht="17">
      <c r="A8" s="132" t="s">
        <v>75</v>
      </c>
      <c r="B8" s="2" t="s">
        <v>1</v>
      </c>
      <c r="C8" s="5"/>
    </row>
    <row r="9" spans="1:7" ht="17">
      <c r="A9" s="141" t="s">
        <v>76</v>
      </c>
      <c r="B9" s="2" t="s">
        <v>1</v>
      </c>
      <c r="C9" s="5"/>
    </row>
    <row r="11" spans="1:7" ht="17">
      <c r="A11" s="14" t="s">
        <v>5</v>
      </c>
      <c r="C11" s="6"/>
    </row>
    <row r="12" spans="1:7" ht="17">
      <c r="A12" s="7" t="s">
        <v>6</v>
      </c>
      <c r="B12" s="2" t="s">
        <v>1</v>
      </c>
      <c r="C12" s="5"/>
    </row>
    <row r="13" spans="1:7" ht="15" customHeight="1">
      <c r="A13" s="21" t="s">
        <v>7</v>
      </c>
      <c r="B13" s="2" t="s">
        <v>1</v>
      </c>
      <c r="C13" s="5"/>
    </row>
    <row r="14" spans="1:7" ht="15" customHeight="1">
      <c r="A14" s="21" t="s">
        <v>8</v>
      </c>
      <c r="B14" s="2" t="s">
        <v>1</v>
      </c>
      <c r="C14" s="5"/>
    </row>
    <row r="15" spans="1:7" ht="15" customHeight="1">
      <c r="A15" s="21" t="s">
        <v>9</v>
      </c>
      <c r="B15" s="2" t="s">
        <v>1</v>
      </c>
      <c r="C15" s="5"/>
    </row>
    <row r="16" spans="1:7" ht="15" customHeight="1">
      <c r="A16" s="7" t="s">
        <v>10</v>
      </c>
      <c r="B16" s="2" t="s">
        <v>1</v>
      </c>
      <c r="C16" s="5"/>
    </row>
    <row r="17" spans="1:9" ht="15" customHeight="1">
      <c r="A17" s="21" t="s">
        <v>7</v>
      </c>
      <c r="B17" s="2" t="s">
        <v>1</v>
      </c>
      <c r="C17" s="5"/>
    </row>
    <row r="18" spans="1:9" ht="15" customHeight="1">
      <c r="A18" s="21" t="s">
        <v>8</v>
      </c>
      <c r="B18" s="2" t="s">
        <v>1</v>
      </c>
      <c r="C18" s="5"/>
    </row>
    <row r="19" spans="1:9" ht="15" customHeight="1">
      <c r="A19" s="21" t="s">
        <v>9</v>
      </c>
      <c r="B19" s="2" t="s">
        <v>1</v>
      </c>
      <c r="C19" s="5"/>
    </row>
    <row r="20" spans="1:9" ht="17">
      <c r="A20" s="7" t="s">
        <v>10</v>
      </c>
      <c r="B20" s="2" t="s">
        <v>1</v>
      </c>
      <c r="C20" s="5"/>
    </row>
    <row r="21" spans="1:9" ht="15" customHeight="1">
      <c r="A21" s="21" t="s">
        <v>7</v>
      </c>
      <c r="B21" s="2" t="s">
        <v>1</v>
      </c>
      <c r="C21" s="5"/>
    </row>
    <row r="22" spans="1:9" ht="15" customHeight="1">
      <c r="A22" s="21" t="s">
        <v>8</v>
      </c>
      <c r="B22" s="2" t="s">
        <v>1</v>
      </c>
      <c r="C22" s="5"/>
    </row>
    <row r="23" spans="1:9" ht="15" customHeight="1">
      <c r="A23" s="21" t="s">
        <v>9</v>
      </c>
      <c r="B23" s="2" t="s">
        <v>1</v>
      </c>
      <c r="C23" s="5"/>
    </row>
    <row r="25" spans="1:9" ht="15" customHeight="1">
      <c r="A25" s="21" t="s">
        <v>11</v>
      </c>
      <c r="B25" s="2" t="s">
        <v>12</v>
      </c>
      <c r="C25" s="4"/>
      <c r="D25" s="24" t="s">
        <v>13</v>
      </c>
      <c r="E25" s="5"/>
      <c r="F25" s="25" t="s">
        <v>14</v>
      </c>
      <c r="G25" s="8"/>
    </row>
    <row r="26" spans="1:9">
      <c r="A26" s="21"/>
      <c r="D26" s="2" t="s">
        <v>15</v>
      </c>
      <c r="E26" s="9"/>
      <c r="H26" s="36"/>
    </row>
    <row r="27" spans="1:9">
      <c r="A27" s="21"/>
      <c r="G27" s="29"/>
    </row>
    <row r="28" spans="1:9" ht="17">
      <c r="A28" s="142" t="s">
        <v>99</v>
      </c>
      <c r="B28" s="2" t="s">
        <v>16</v>
      </c>
      <c r="C28" s="5"/>
      <c r="F28" s="25"/>
    </row>
    <row r="29" spans="1:9">
      <c r="A29" s="21"/>
      <c r="F29" s="25"/>
    </row>
    <row r="30" spans="1:9" ht="15" customHeight="1">
      <c r="A30" s="21" t="s">
        <v>17</v>
      </c>
      <c r="B30" s="2" t="s">
        <v>12</v>
      </c>
      <c r="C30" s="4"/>
      <c r="D30" s="2" t="s">
        <v>15</v>
      </c>
      <c r="E30" s="30"/>
      <c r="F30" s="25" t="s">
        <v>14</v>
      </c>
      <c r="G30" s="8"/>
    </row>
    <row r="31" spans="1:9" ht="15" customHeight="1">
      <c r="A31" s="21"/>
      <c r="C31" s="4"/>
      <c r="E31" s="30"/>
      <c r="F31" s="25"/>
      <c r="G31" s="8"/>
    </row>
    <row r="32" spans="1:9" ht="15" customHeight="1">
      <c r="A32" s="21"/>
      <c r="C32" s="4"/>
      <c r="E32" s="30"/>
      <c r="F32" s="25"/>
      <c r="G32" s="8"/>
      <c r="H32" s="35"/>
      <c r="I32" s="35"/>
    </row>
    <row r="33" spans="1:11" ht="15" customHeight="1">
      <c r="A33" s="21" t="s">
        <v>18</v>
      </c>
      <c r="C33" s="22"/>
      <c r="E33" s="30"/>
      <c r="F33" s="25"/>
      <c r="G33" s="8"/>
      <c r="H33" s="35"/>
      <c r="I33" s="35"/>
    </row>
    <row r="34" spans="1:11" ht="15" customHeight="1">
      <c r="A34" s="21"/>
      <c r="C34" s="22"/>
      <c r="E34" s="30"/>
      <c r="F34" s="25"/>
      <c r="G34" s="8"/>
      <c r="H34" s="35"/>
      <c r="I34" s="35"/>
    </row>
    <row r="35" spans="1:11" ht="15" customHeight="1">
      <c r="A35" s="21"/>
      <c r="C35" s="22"/>
      <c r="E35" s="30"/>
      <c r="F35" s="25"/>
      <c r="G35" s="8"/>
      <c r="H35" s="35"/>
      <c r="I35" s="35"/>
      <c r="J35" s="6"/>
      <c r="K35" s="6"/>
    </row>
    <row r="36" spans="1:11" ht="17">
      <c r="A36" s="21" t="s">
        <v>19</v>
      </c>
      <c r="D36" s="2" t="s">
        <v>15</v>
      </c>
      <c r="E36" s="156">
        <f>SUM(E30:E35)+E26</f>
        <v>0</v>
      </c>
      <c r="F36" s="25" t="s">
        <v>20</v>
      </c>
      <c r="G36" s="10">
        <f>SUM(G30:G35)+G25</f>
        <v>0</v>
      </c>
      <c r="H36" s="35"/>
      <c r="I36" s="35"/>
      <c r="J36" s="6"/>
      <c r="K36" s="6"/>
    </row>
    <row r="37" spans="1:11">
      <c r="A37" s="21"/>
      <c r="D37" s="6"/>
      <c r="E37" s="54"/>
      <c r="F37" s="55"/>
      <c r="G37" s="18"/>
      <c r="H37" s="37"/>
      <c r="I37" s="37"/>
      <c r="J37" s="6"/>
      <c r="K37" s="6"/>
    </row>
    <row r="38" spans="1:11" ht="68">
      <c r="A38" s="159" t="s">
        <v>100</v>
      </c>
      <c r="B38" s="2" t="s">
        <v>12</v>
      </c>
      <c r="C38" s="4"/>
      <c r="D38" s="6"/>
      <c r="E38" s="6"/>
      <c r="F38" s="25" t="s">
        <v>21</v>
      </c>
      <c r="G38" s="13">
        <f>G25*0.2</f>
        <v>0</v>
      </c>
      <c r="H38" s="37"/>
      <c r="I38" s="37"/>
      <c r="J38" s="6"/>
      <c r="K38" s="6"/>
    </row>
    <row r="39" spans="1:11">
      <c r="A39" s="2"/>
      <c r="C39" s="34"/>
      <c r="D39" s="34"/>
      <c r="E39" s="34"/>
      <c r="F39" s="52"/>
      <c r="G39" s="53"/>
      <c r="H39" s="6"/>
      <c r="I39" s="6"/>
      <c r="J39" s="6"/>
      <c r="K39" s="6"/>
    </row>
    <row r="40" spans="1:11" ht="15" customHeight="1">
      <c r="A40" s="21" t="s">
        <v>22</v>
      </c>
      <c r="B40" s="2" t="s">
        <v>12</v>
      </c>
      <c r="C40" s="4"/>
      <c r="D40" s="24" t="s">
        <v>13</v>
      </c>
      <c r="E40" s="23"/>
      <c r="F40" s="25" t="s">
        <v>14</v>
      </c>
      <c r="G40" s="8"/>
      <c r="H40" s="6"/>
      <c r="I40" s="6"/>
      <c r="J40" s="6"/>
      <c r="K40" s="6"/>
    </row>
    <row r="41" spans="1:11" ht="15" customHeight="1">
      <c r="A41" s="21"/>
      <c r="C41" s="4"/>
      <c r="D41" s="24"/>
      <c r="E41" s="23"/>
      <c r="F41" s="25"/>
      <c r="G41" s="8"/>
      <c r="I41" s="6"/>
    </row>
    <row r="42" spans="1:11" ht="15" customHeight="1">
      <c r="A42" s="21"/>
      <c r="C42" s="4"/>
      <c r="D42" s="24"/>
      <c r="E42" s="23"/>
      <c r="F42" s="25"/>
      <c r="G42" s="8"/>
      <c r="I42" s="6"/>
    </row>
    <row r="43" spans="1:11" ht="15" customHeight="1">
      <c r="A43" s="21"/>
      <c r="C43" s="4"/>
      <c r="D43" s="24"/>
      <c r="E43" s="23"/>
      <c r="F43" s="25"/>
      <c r="G43" s="8"/>
      <c r="I43" s="6"/>
    </row>
    <row r="44" spans="1:11" ht="15" customHeight="1">
      <c r="A44" s="21"/>
      <c r="C44" s="4"/>
      <c r="D44" s="24"/>
      <c r="E44" s="5"/>
      <c r="F44" s="25"/>
      <c r="G44" s="8"/>
      <c r="I44" s="6"/>
    </row>
    <row r="45" spans="1:11" ht="15" customHeight="1">
      <c r="A45" s="21"/>
      <c r="C45" s="4"/>
      <c r="D45" s="24"/>
      <c r="E45" s="5"/>
      <c r="F45" s="25"/>
      <c r="G45" s="8"/>
      <c r="I45" s="6"/>
    </row>
    <row r="46" spans="1:11">
      <c r="A46" s="21"/>
      <c r="D46" s="24"/>
      <c r="F46" s="25" t="s">
        <v>20</v>
      </c>
      <c r="G46" s="11">
        <f>SUM(G40:G45)</f>
        <v>0</v>
      </c>
    </row>
    <row r="47" spans="1:11">
      <c r="A47" s="21"/>
      <c r="F47" s="25"/>
      <c r="H47" s="6"/>
      <c r="I47" s="6"/>
    </row>
    <row r="48" spans="1:11" ht="17">
      <c r="A48" s="144" t="s">
        <v>77</v>
      </c>
      <c r="C48" s="4"/>
      <c r="F48" s="25"/>
      <c r="H48" s="6"/>
      <c r="I48" s="6"/>
    </row>
    <row r="49" spans="1:9" ht="17">
      <c r="A49" s="132" t="s">
        <v>86</v>
      </c>
      <c r="F49" s="25"/>
      <c r="G49" s="8"/>
      <c r="H49" s="6"/>
      <c r="I49" s="6"/>
    </row>
    <row r="50" spans="1:9">
      <c r="A50" s="21"/>
      <c r="F50" s="25"/>
      <c r="H50" s="6"/>
      <c r="I50" s="6"/>
    </row>
    <row r="51" spans="1:9">
      <c r="A51" s="21"/>
      <c r="C51" s="143" t="s">
        <v>79</v>
      </c>
      <c r="E51" s="143" t="s">
        <v>80</v>
      </c>
      <c r="F51" s="25"/>
      <c r="G51" s="31" t="s">
        <v>23</v>
      </c>
      <c r="H51" s="6"/>
      <c r="I51" s="6"/>
    </row>
    <row r="52" spans="1:9" ht="17">
      <c r="A52" s="14" t="s">
        <v>78</v>
      </c>
      <c r="B52" s="15"/>
      <c r="C52" s="130"/>
      <c r="D52" s="15"/>
      <c r="E52" s="130"/>
      <c r="F52" s="26" t="s">
        <v>21</v>
      </c>
      <c r="G52" s="16">
        <f>C52+E52</f>
        <v>0</v>
      </c>
      <c r="H52" s="36"/>
      <c r="I52" s="36"/>
    </row>
    <row r="53" spans="1:9">
      <c r="A53" s="21"/>
      <c r="C53" s="32"/>
      <c r="D53" s="6"/>
      <c r="E53" s="32"/>
      <c r="H53" s="6"/>
      <c r="I53" s="6"/>
    </row>
    <row r="54" spans="1:9" ht="18.75" customHeight="1">
      <c r="A54" s="14" t="s">
        <v>24</v>
      </c>
      <c r="C54" s="3"/>
      <c r="E54" s="3"/>
      <c r="H54" s="6"/>
      <c r="I54" s="6"/>
    </row>
    <row r="55" spans="1:9" ht="18.75" customHeight="1">
      <c r="A55" s="21" t="s">
        <v>25</v>
      </c>
      <c r="C55" s="3"/>
      <c r="E55" s="3"/>
      <c r="F55" s="2" t="s">
        <v>21</v>
      </c>
      <c r="G55" s="19">
        <f>G46</f>
        <v>0</v>
      </c>
      <c r="H55" s="6"/>
      <c r="I55" s="6"/>
    </row>
    <row r="56" spans="1:9" ht="31.5" customHeight="1">
      <c r="A56" s="132" t="s">
        <v>83</v>
      </c>
      <c r="C56" s="13">
        <f>C52*0.5%</f>
        <v>0</v>
      </c>
      <c r="E56" s="13">
        <f>E52*0.5%</f>
        <v>0</v>
      </c>
      <c r="F56" s="2" t="s">
        <v>21</v>
      </c>
      <c r="G56" s="13">
        <f>C56+E56</f>
        <v>0</v>
      </c>
      <c r="H56" s="6"/>
      <c r="I56" s="6"/>
    </row>
    <row r="57" spans="1:9" s="6" customFormat="1">
      <c r="A57" s="39"/>
      <c r="C57" s="18"/>
      <c r="E57" s="18"/>
      <c r="G57" s="12"/>
      <c r="H57" s="36"/>
    </row>
    <row r="58" spans="1:9" ht="34">
      <c r="A58" s="132" t="s">
        <v>35</v>
      </c>
      <c r="B58" s="2" t="s">
        <v>26</v>
      </c>
      <c r="C58" s="17"/>
      <c r="D58" s="147" t="s">
        <v>85</v>
      </c>
      <c r="E58" s="17">
        <v>0</v>
      </c>
      <c r="F58" s="2" t="s">
        <v>21</v>
      </c>
      <c r="G58" s="13">
        <f>C58+E58</f>
        <v>0</v>
      </c>
      <c r="H58" s="36"/>
      <c r="I58" s="6"/>
    </row>
    <row r="59" spans="1:9" s="6" customFormat="1">
      <c r="A59" s="39"/>
      <c r="C59" s="18"/>
      <c r="E59" s="18"/>
      <c r="G59" s="12"/>
      <c r="H59" s="36"/>
    </row>
    <row r="60" spans="1:9" ht="54.75" customHeight="1">
      <c r="A60" s="132" t="s">
        <v>84</v>
      </c>
      <c r="B60" s="6"/>
      <c r="C60" s="56"/>
      <c r="D60" s="35"/>
      <c r="E60" s="6"/>
      <c r="F60" s="2" t="s">
        <v>21</v>
      </c>
      <c r="G60" s="8"/>
      <c r="H60" s="6"/>
      <c r="I60" s="6"/>
    </row>
    <row r="61" spans="1:9" ht="17" thickBot="1">
      <c r="A61" s="160"/>
      <c r="B61" s="6"/>
      <c r="C61" s="6"/>
      <c r="D61" s="6"/>
      <c r="E61" s="6"/>
      <c r="G61" s="57"/>
      <c r="H61" s="6"/>
      <c r="I61" s="6"/>
    </row>
    <row r="62" spans="1:9" ht="15" customHeight="1">
      <c r="A62" s="14" t="s">
        <v>27</v>
      </c>
      <c r="B62" s="6"/>
      <c r="C62" s="6"/>
      <c r="D62" s="6"/>
      <c r="E62" s="6"/>
      <c r="G62" s="16">
        <f>SUM(G55:G56,G58,G60)</f>
        <v>0</v>
      </c>
      <c r="H62" s="6"/>
      <c r="I62" s="6"/>
    </row>
    <row r="63" spans="1:9" ht="17" thickBot="1">
      <c r="G63" s="57"/>
      <c r="H63" s="6"/>
      <c r="I63" s="6"/>
    </row>
    <row r="64" spans="1:9" ht="21" customHeight="1">
      <c r="A64" s="21" t="s">
        <v>28</v>
      </c>
      <c r="F64" s="133" t="s">
        <v>65</v>
      </c>
      <c r="G64" s="16">
        <f>G52-G62</f>
        <v>0</v>
      </c>
      <c r="H64" s="6"/>
      <c r="I64" s="6"/>
    </row>
    <row r="65" spans="1:8" s="6" customFormat="1" ht="17">
      <c r="A65" s="39" t="s">
        <v>29</v>
      </c>
      <c r="C65" s="18"/>
      <c r="E65" s="18"/>
      <c r="G65" s="12"/>
      <c r="H65" s="36"/>
    </row>
    <row r="66" spans="1:8" s="6" customFormat="1">
      <c r="A66" s="39"/>
      <c r="C66" s="18"/>
      <c r="E66" s="18"/>
      <c r="G66" s="12"/>
      <c r="H66" s="36"/>
    </row>
    <row r="67" spans="1:8" ht="21" customHeight="1">
      <c r="A67" s="21" t="s">
        <v>30</v>
      </c>
      <c r="G67" s="13">
        <f>G64-G68</f>
        <v>0</v>
      </c>
    </row>
    <row r="68" spans="1:8" ht="34.5" customHeight="1">
      <c r="A68" s="21" t="s">
        <v>31</v>
      </c>
      <c r="G68" s="28">
        <f>'DURC &amp; Subappaltatori'!L55</f>
        <v>0</v>
      </c>
    </row>
    <row r="69" spans="1:8" s="6" customFormat="1">
      <c r="A69" s="160"/>
      <c r="C69" s="18"/>
      <c r="E69" s="18"/>
      <c r="G69" s="12"/>
      <c r="H69" s="36"/>
    </row>
    <row r="70" spans="1:8" ht="17" thickBot="1">
      <c r="A70" s="182" t="s">
        <v>46</v>
      </c>
      <c r="B70" s="182"/>
      <c r="C70" s="182"/>
      <c r="D70" s="182"/>
      <c r="E70" s="182"/>
      <c r="F70" s="182"/>
      <c r="G70" s="182"/>
    </row>
    <row r="71" spans="1:8" ht="30">
      <c r="A71" s="41" t="s">
        <v>61</v>
      </c>
      <c r="B71" s="42"/>
      <c r="C71" s="42"/>
      <c r="D71" s="42"/>
      <c r="E71" s="134" t="s">
        <v>66</v>
      </c>
      <c r="F71" s="42"/>
      <c r="G71" s="43">
        <f>SUM(G73:G77)</f>
        <v>0</v>
      </c>
    </row>
    <row r="72" spans="1:8" ht="17">
      <c r="A72" s="44" t="s">
        <v>29</v>
      </c>
      <c r="B72" s="27"/>
      <c r="C72" s="27"/>
      <c r="D72" s="27"/>
      <c r="E72" s="27"/>
      <c r="F72" s="27"/>
      <c r="G72" s="45"/>
    </row>
    <row r="73" spans="1:8">
      <c r="A73" s="44"/>
      <c r="B73" s="27"/>
      <c r="C73" s="27"/>
      <c r="D73" s="27"/>
      <c r="E73" s="27"/>
      <c r="F73" s="27"/>
      <c r="G73" s="46"/>
    </row>
    <row r="74" spans="1:8">
      <c r="A74" s="44"/>
      <c r="B74" s="27"/>
      <c r="C74" s="27"/>
      <c r="D74" s="27"/>
      <c r="E74" s="27"/>
      <c r="F74" s="27"/>
      <c r="G74" s="46"/>
    </row>
    <row r="75" spans="1:8" ht="17.25" customHeight="1">
      <c r="A75" s="44"/>
      <c r="B75" s="27"/>
      <c r="C75" s="27"/>
      <c r="D75" s="27"/>
      <c r="E75" s="27"/>
      <c r="F75" s="27"/>
      <c r="G75" s="46"/>
    </row>
    <row r="76" spans="1:8" ht="17.25" customHeight="1">
      <c r="A76" s="44"/>
      <c r="B76" s="27"/>
      <c r="C76" s="27"/>
      <c r="D76" s="27"/>
      <c r="E76" s="27"/>
      <c r="F76" s="27"/>
      <c r="G76" s="46"/>
    </row>
    <row r="77" spans="1:8" ht="17.25" customHeight="1" thickBot="1">
      <c r="A77" s="47"/>
      <c r="B77" s="48"/>
      <c r="C77" s="48"/>
      <c r="D77" s="48"/>
      <c r="E77" s="48"/>
      <c r="F77" s="48"/>
      <c r="G77" s="49"/>
    </row>
    <row r="78" spans="1:8" ht="17.25" customHeight="1">
      <c r="A78" s="21"/>
    </row>
    <row r="79" spans="1:8" ht="17.25" customHeight="1">
      <c r="A79" s="187" t="s">
        <v>91</v>
      </c>
      <c r="B79" s="188"/>
      <c r="C79" s="188"/>
      <c r="D79" s="188"/>
      <c r="E79" s="188"/>
      <c r="F79" s="188"/>
      <c r="G79" s="188"/>
    </row>
    <row r="80" spans="1:8" ht="17.25" customHeight="1">
      <c r="A80" s="183"/>
      <c r="B80" s="183"/>
      <c r="C80" s="183"/>
      <c r="D80" s="183"/>
      <c r="E80" s="183"/>
      <c r="F80" s="183"/>
      <c r="G80" s="183"/>
    </row>
    <row r="81" spans="1:9" ht="17.25" customHeight="1">
      <c r="A81" s="183"/>
      <c r="B81" s="183"/>
      <c r="C81" s="183"/>
      <c r="D81" s="183"/>
      <c r="E81" s="183"/>
      <c r="F81" s="183"/>
      <c r="G81" s="183"/>
    </row>
    <row r="82" spans="1:9" ht="17.25" customHeight="1">
      <c r="A82" s="183"/>
      <c r="B82" s="183"/>
      <c r="C82" s="183"/>
      <c r="D82" s="183"/>
      <c r="E82" s="183"/>
      <c r="F82" s="183"/>
      <c r="G82" s="183"/>
    </row>
    <row r="83" spans="1:9" ht="17.25" customHeight="1">
      <c r="A83" s="136" t="s">
        <v>32</v>
      </c>
      <c r="B83" s="21"/>
      <c r="C83" s="21"/>
      <c r="D83" s="185" t="s">
        <v>32</v>
      </c>
      <c r="E83" s="185"/>
      <c r="F83" s="185"/>
      <c r="G83" s="20"/>
    </row>
    <row r="84" spans="1:9" ht="17.25" customHeight="1">
      <c r="A84" s="136" t="s">
        <v>81</v>
      </c>
      <c r="B84" s="21"/>
      <c r="C84" s="21"/>
      <c r="D84" s="186" t="s">
        <v>82</v>
      </c>
      <c r="E84" s="185"/>
      <c r="F84" s="185"/>
      <c r="G84" s="20"/>
    </row>
    <row r="85" spans="1:9" ht="17.25" customHeight="1">
      <c r="A85" s="152" t="s">
        <v>72</v>
      </c>
      <c r="B85" s="21"/>
      <c r="C85" s="21"/>
      <c r="D85" s="184" t="s">
        <v>72</v>
      </c>
      <c r="E85" s="184"/>
      <c r="F85" s="184"/>
      <c r="G85" s="20"/>
    </row>
    <row r="86" spans="1:9" ht="17.25" customHeight="1">
      <c r="A86" s="132"/>
      <c r="B86" s="21"/>
      <c r="C86" s="21"/>
      <c r="D86" s="136"/>
      <c r="E86" s="137"/>
      <c r="F86" s="137"/>
      <c r="G86" s="20"/>
    </row>
    <row r="87" spans="1:9" ht="17.25" customHeight="1">
      <c r="A87" s="136" t="s">
        <v>32</v>
      </c>
      <c r="B87" s="21"/>
      <c r="C87" s="21"/>
      <c r="D87" s="136"/>
      <c r="E87" s="137"/>
      <c r="F87" s="137"/>
      <c r="G87" s="20"/>
    </row>
    <row r="88" spans="1:9" ht="17.25" customHeight="1">
      <c r="A88" s="136" t="s">
        <v>73</v>
      </c>
      <c r="B88" s="21"/>
      <c r="C88" s="21"/>
      <c r="D88" s="136"/>
      <c r="E88" s="137"/>
      <c r="F88" s="137"/>
      <c r="G88" s="20"/>
    </row>
    <row r="89" spans="1:9" ht="17.25" customHeight="1">
      <c r="A89" s="152" t="s">
        <v>72</v>
      </c>
      <c r="B89" s="21"/>
      <c r="C89" s="21"/>
      <c r="D89" s="136"/>
      <c r="E89" s="137"/>
      <c r="F89" s="137"/>
      <c r="G89" s="20"/>
    </row>
    <row r="90" spans="1:9" ht="17.25" customHeight="1">
      <c r="A90" s="140"/>
      <c r="B90" s="33"/>
      <c r="C90" s="33"/>
      <c r="D90" s="64"/>
      <c r="E90" s="64"/>
      <c r="F90" s="64"/>
      <c r="G90" s="20"/>
    </row>
    <row r="91" spans="1:9" ht="17.25" customHeight="1" thickBot="1">
      <c r="A91" s="182" t="s">
        <v>47</v>
      </c>
      <c r="B91" s="182"/>
      <c r="C91" s="61"/>
      <c r="D91" s="61"/>
      <c r="E91" s="61"/>
      <c r="F91" s="61"/>
      <c r="G91" s="61"/>
    </row>
    <row r="92" spans="1:9" ht="31.5" customHeight="1">
      <c r="A92" s="69" t="s">
        <v>60</v>
      </c>
      <c r="B92" s="70"/>
      <c r="C92" s="40"/>
      <c r="D92" s="40"/>
      <c r="E92" s="40"/>
      <c r="F92" s="40"/>
      <c r="G92" s="40"/>
    </row>
    <row r="93" spans="1:9">
      <c r="A93" s="51"/>
      <c r="B93" s="50"/>
      <c r="C93" s="34"/>
      <c r="D93" s="34"/>
      <c r="E93" s="34"/>
      <c r="F93" s="34"/>
      <c r="G93" s="34"/>
      <c r="H93" s="21"/>
      <c r="I93" s="21"/>
    </row>
    <row r="94" spans="1:9" ht="17">
      <c r="A94" s="62" t="s">
        <v>48</v>
      </c>
      <c r="B94" s="63" t="s">
        <v>23</v>
      </c>
      <c r="C94" s="58"/>
      <c r="D94" s="58"/>
      <c r="E94" s="34"/>
      <c r="F94" s="34"/>
      <c r="G94" s="2"/>
      <c r="H94" s="21"/>
      <c r="I94" s="21"/>
    </row>
    <row r="95" spans="1:9" ht="15.75" customHeight="1">
      <c r="A95" s="65">
        <f>'DURC &amp; Subappaltatori'!A41</f>
        <v>0</v>
      </c>
      <c r="B95" s="67">
        <f>'DURC &amp; Subappaltatori'!N41</f>
        <v>0</v>
      </c>
      <c r="C95" s="59"/>
      <c r="D95" s="59"/>
      <c r="E95" s="59"/>
      <c r="F95" s="59"/>
      <c r="G95" s="2"/>
      <c r="H95" s="38"/>
      <c r="I95" s="38"/>
    </row>
    <row r="96" spans="1:9">
      <c r="A96" s="65">
        <f>'DURC &amp; Subappaltatori'!A42</f>
        <v>0</v>
      </c>
      <c r="B96" s="67">
        <f>'DURC &amp; Subappaltatori'!N42</f>
        <v>0</v>
      </c>
      <c r="C96" s="59"/>
      <c r="D96" s="59"/>
      <c r="E96" s="59"/>
      <c r="F96" s="59"/>
      <c r="G96" s="2"/>
    </row>
    <row r="97" spans="1:9">
      <c r="A97" s="65">
        <f>'DURC &amp; Subappaltatori'!A43</f>
        <v>0</v>
      </c>
      <c r="B97" s="67">
        <f>'DURC &amp; Subappaltatori'!N43</f>
        <v>0</v>
      </c>
      <c r="C97" s="59"/>
      <c r="D97" s="59"/>
      <c r="E97" s="59"/>
      <c r="F97" s="59"/>
      <c r="G97" s="2"/>
    </row>
    <row r="98" spans="1:9">
      <c r="A98" s="65">
        <f>'DURC &amp; Subappaltatori'!A44</f>
        <v>0</v>
      </c>
      <c r="B98" s="67">
        <f>'DURC &amp; Subappaltatori'!N44</f>
        <v>0</v>
      </c>
      <c r="C98" s="59"/>
      <c r="D98" s="59"/>
      <c r="E98" s="59"/>
      <c r="F98" s="59"/>
      <c r="G98" s="2"/>
    </row>
    <row r="99" spans="1:9">
      <c r="A99" s="65">
        <f>'DURC &amp; Subappaltatori'!A45</f>
        <v>0</v>
      </c>
      <c r="B99" s="67">
        <f>'DURC &amp; Subappaltatori'!N45</f>
        <v>0</v>
      </c>
      <c r="C99" s="59"/>
      <c r="D99" s="59"/>
      <c r="E99" s="59"/>
      <c r="F99" s="59"/>
      <c r="G99" s="2"/>
    </row>
    <row r="100" spans="1:9">
      <c r="A100" s="65">
        <f>'DURC &amp; Subappaltatori'!A46</f>
        <v>0</v>
      </c>
      <c r="B100" s="67">
        <f>'DURC &amp; Subappaltatori'!N46</f>
        <v>0</v>
      </c>
      <c r="C100" s="59"/>
      <c r="D100" s="59"/>
      <c r="E100" s="59"/>
      <c r="F100" s="59"/>
      <c r="G100" s="2"/>
    </row>
    <row r="101" spans="1:9">
      <c r="A101" s="65">
        <f>'DURC &amp; Subappaltatori'!A47</f>
        <v>0</v>
      </c>
      <c r="B101" s="67">
        <f>'DURC &amp; Subappaltatori'!N47</f>
        <v>0</v>
      </c>
      <c r="C101" s="59"/>
      <c r="D101" s="59"/>
      <c r="E101" s="59"/>
      <c r="F101" s="59"/>
      <c r="G101" s="2"/>
      <c r="H101" s="21"/>
      <c r="I101" s="21"/>
    </row>
    <row r="102" spans="1:9">
      <c r="A102" s="65">
        <f>'DURC &amp; Subappaltatori'!A48</f>
        <v>0</v>
      </c>
      <c r="B102" s="67">
        <f>'DURC &amp; Subappaltatori'!N48</f>
        <v>0</v>
      </c>
      <c r="C102" s="59"/>
      <c r="D102" s="59"/>
      <c r="E102" s="59"/>
      <c r="F102" s="59"/>
      <c r="G102" s="2"/>
      <c r="H102" s="21"/>
      <c r="I102" s="21"/>
    </row>
    <row r="103" spans="1:9">
      <c r="A103" s="65">
        <f>'DURC &amp; Subappaltatori'!A49</f>
        <v>0</v>
      </c>
      <c r="B103" s="67">
        <f>'DURC &amp; Subappaltatori'!N49</f>
        <v>0</v>
      </c>
      <c r="C103" s="59"/>
      <c r="D103" s="59"/>
      <c r="E103" s="59"/>
      <c r="F103" s="59"/>
      <c r="G103" s="2"/>
      <c r="H103" s="21"/>
      <c r="I103" s="21"/>
    </row>
    <row r="104" spans="1:9">
      <c r="A104" s="65">
        <f>'DURC &amp; Subappaltatori'!A50</f>
        <v>0</v>
      </c>
      <c r="B104" s="67">
        <f>'DURC &amp; Subappaltatori'!N50</f>
        <v>0</v>
      </c>
      <c r="C104" s="59"/>
      <c r="D104" s="59"/>
      <c r="E104" s="59"/>
      <c r="F104" s="59"/>
      <c r="G104" s="2"/>
      <c r="H104" s="21"/>
      <c r="I104" s="21"/>
    </row>
    <row r="105" spans="1:9">
      <c r="A105" s="65">
        <f>'DURC &amp; Subappaltatori'!A51</f>
        <v>0</v>
      </c>
      <c r="B105" s="67">
        <f>'DURC &amp; Subappaltatori'!N51</f>
        <v>0</v>
      </c>
      <c r="C105" s="59"/>
      <c r="D105" s="59"/>
      <c r="E105" s="59"/>
      <c r="F105" s="59"/>
      <c r="G105" s="2"/>
      <c r="H105" s="21"/>
      <c r="I105" s="21"/>
    </row>
    <row r="106" spans="1:9">
      <c r="A106" s="65">
        <f>'DURC &amp; Subappaltatori'!A52</f>
        <v>0</v>
      </c>
      <c r="B106" s="67">
        <f>'DURC &amp; Subappaltatori'!N52</f>
        <v>0</v>
      </c>
      <c r="C106" s="59"/>
      <c r="D106" s="59"/>
      <c r="E106" s="59"/>
      <c r="F106" s="59"/>
      <c r="G106" s="2"/>
    </row>
    <row r="107" spans="1:9">
      <c r="A107" s="65">
        <f>'DURC &amp; Subappaltatori'!A53</f>
        <v>0</v>
      </c>
      <c r="B107" s="67">
        <f>'DURC &amp; Subappaltatori'!N53</f>
        <v>0</v>
      </c>
      <c r="C107" s="59"/>
      <c r="D107" s="59"/>
      <c r="E107" s="59"/>
      <c r="F107" s="59"/>
      <c r="G107" s="2"/>
    </row>
    <row r="108" spans="1:9">
      <c r="A108" s="65">
        <f>'DURC &amp; Subappaltatori'!A54</f>
        <v>0</v>
      </c>
      <c r="B108" s="67">
        <f>'DURC &amp; Subappaltatori'!N54</f>
        <v>0</v>
      </c>
      <c r="C108" s="59"/>
      <c r="D108" s="59"/>
      <c r="E108" s="59"/>
      <c r="F108" s="59"/>
      <c r="G108" s="2"/>
    </row>
    <row r="109" spans="1:9" ht="17" thickBot="1">
      <c r="A109" s="66"/>
      <c r="B109" s="68">
        <f>SUM(B95:B108)</f>
        <v>0</v>
      </c>
      <c r="C109" s="60"/>
      <c r="D109" s="60"/>
      <c r="E109" s="60"/>
      <c r="F109" s="60"/>
      <c r="G109" s="2"/>
    </row>
    <row r="110" spans="1:9">
      <c r="A110" s="21"/>
    </row>
    <row r="111" spans="1:9" ht="163.5" customHeight="1" thickBot="1">
      <c r="A111" s="179" t="s">
        <v>90</v>
      </c>
      <c r="B111" s="180"/>
      <c r="C111" s="180"/>
      <c r="D111" s="180"/>
      <c r="E111" s="180"/>
      <c r="F111" s="180"/>
      <c r="G111" s="181"/>
    </row>
    <row r="112" spans="1:9" s="167" customFormat="1" ht="34" customHeight="1">
      <c r="A112" s="169" t="s">
        <v>101</v>
      </c>
      <c r="B112" s="170"/>
      <c r="C112" s="170"/>
      <c r="D112" s="170"/>
      <c r="E112" s="170"/>
      <c r="F112" s="170"/>
      <c r="G112" s="171"/>
    </row>
    <row r="113" spans="1:7" s="168" customFormat="1" ht="69" customHeight="1">
      <c r="A113" s="172" t="s">
        <v>179</v>
      </c>
      <c r="B113" s="173"/>
      <c r="C113" s="173"/>
      <c r="D113" s="173"/>
      <c r="E113" s="173"/>
      <c r="F113" s="173"/>
      <c r="G113" s="174"/>
    </row>
    <row r="114" spans="1:7" s="168" customFormat="1" ht="52" customHeight="1">
      <c r="A114" s="172" t="s">
        <v>178</v>
      </c>
      <c r="B114" s="173"/>
      <c r="C114" s="173"/>
      <c r="D114" s="173"/>
      <c r="E114" s="173"/>
      <c r="F114" s="173"/>
      <c r="G114" s="174"/>
    </row>
    <row r="115" spans="1:7" s="168" customFormat="1" ht="63" customHeight="1" thickBot="1">
      <c r="A115" s="175" t="s">
        <v>180</v>
      </c>
      <c r="B115" s="176"/>
      <c r="C115" s="176"/>
      <c r="D115" s="176"/>
      <c r="E115" s="176"/>
      <c r="F115" s="176"/>
      <c r="G115" s="177"/>
    </row>
    <row r="116" spans="1:7" ht="24" customHeight="1">
      <c r="A116" s="161"/>
      <c r="B116" s="162"/>
      <c r="C116" s="162"/>
      <c r="D116" s="162"/>
      <c r="E116" s="162"/>
      <c r="F116" s="162"/>
      <c r="G116" s="162"/>
    </row>
    <row r="117" spans="1:7" ht="28" customHeight="1">
      <c r="A117" s="209" t="s">
        <v>102</v>
      </c>
      <c r="B117" s="210"/>
      <c r="C117" s="210"/>
      <c r="D117" s="146"/>
      <c r="E117" s="146"/>
      <c r="F117" s="146"/>
      <c r="G117" s="146"/>
    </row>
    <row r="118" spans="1:7" ht="15.75" customHeight="1">
      <c r="A118" s="209" t="s">
        <v>103</v>
      </c>
      <c r="B118" s="210"/>
      <c r="C118" s="210"/>
      <c r="D118" s="163"/>
      <c r="E118" s="163"/>
      <c r="F118" s="146"/>
      <c r="G118" s="146"/>
    </row>
    <row r="119" spans="1:7" ht="15.75" customHeight="1">
      <c r="A119" s="209" t="s">
        <v>104</v>
      </c>
      <c r="B119" s="211"/>
      <c r="C119" s="211"/>
      <c r="D119" s="163"/>
      <c r="E119" s="163"/>
    </row>
    <row r="120" spans="1:7" ht="15.75" customHeight="1">
      <c r="A120" s="209" t="s">
        <v>105</v>
      </c>
      <c r="B120" s="211"/>
      <c r="C120" s="211"/>
      <c r="D120" s="163"/>
      <c r="E120" s="163"/>
    </row>
    <row r="121" spans="1:7" ht="21">
      <c r="A121" s="209" t="s">
        <v>106</v>
      </c>
      <c r="B121" s="211"/>
      <c r="C121" s="211"/>
      <c r="D121" s="163"/>
      <c r="E121" s="163"/>
    </row>
    <row r="122" spans="1:7" ht="21">
      <c r="A122" s="209" t="s">
        <v>107</v>
      </c>
      <c r="B122" s="138"/>
      <c r="C122" s="138"/>
      <c r="D122" s="163"/>
      <c r="E122" s="166"/>
      <c r="F122" s="138"/>
      <c r="G122" s="138"/>
    </row>
    <row r="123" spans="1:7" ht="31.5" customHeight="1">
      <c r="A123" s="209" t="s">
        <v>108</v>
      </c>
      <c r="B123" s="139"/>
      <c r="C123" s="139"/>
      <c r="D123" s="139"/>
      <c r="E123" s="139"/>
      <c r="F123" s="139"/>
      <c r="G123" s="139"/>
    </row>
    <row r="124" spans="1:7" ht="78.75" customHeight="1">
      <c r="A124" s="209" t="s">
        <v>109</v>
      </c>
      <c r="B124" s="139"/>
      <c r="C124" s="139"/>
      <c r="D124" s="139"/>
      <c r="E124" s="139"/>
      <c r="F124" s="139"/>
      <c r="G124" s="139"/>
    </row>
    <row r="125" spans="1:7">
      <c r="A125" s="209" t="s">
        <v>110</v>
      </c>
      <c r="B125" s="164"/>
      <c r="C125" s="139"/>
      <c r="D125" s="139"/>
      <c r="E125" s="139"/>
      <c r="F125" s="139"/>
      <c r="G125" s="139"/>
    </row>
    <row r="126" spans="1:7">
      <c r="A126" s="209" t="s">
        <v>111</v>
      </c>
      <c r="B126" s="164"/>
      <c r="C126" s="139"/>
      <c r="D126" s="139"/>
      <c r="E126" s="139"/>
      <c r="F126" s="139"/>
      <c r="G126" s="139"/>
    </row>
    <row r="127" spans="1:7">
      <c r="A127" s="209" t="s">
        <v>112</v>
      </c>
      <c r="B127" s="165"/>
      <c r="C127" s="211"/>
    </row>
    <row r="128" spans="1:7">
      <c r="A128" s="209" t="s">
        <v>113</v>
      </c>
      <c r="B128" s="165"/>
      <c r="C128" s="211"/>
    </row>
    <row r="129" spans="1:3">
      <c r="A129" s="209" t="s">
        <v>114</v>
      </c>
      <c r="B129" s="165"/>
      <c r="C129" s="211"/>
    </row>
    <row r="130" spans="1:3">
      <c r="A130" s="212" t="s">
        <v>115</v>
      </c>
      <c r="B130" s="211"/>
      <c r="C130" s="211"/>
    </row>
    <row r="131" spans="1:3">
      <c r="A131" s="212" t="s">
        <v>116</v>
      </c>
      <c r="B131" s="211"/>
      <c r="C131" s="211"/>
    </row>
    <row r="132" spans="1:3">
      <c r="A132" s="212" t="s">
        <v>117</v>
      </c>
      <c r="B132" s="211"/>
      <c r="C132" s="211"/>
    </row>
    <row r="133" spans="1:3">
      <c r="A133" s="212" t="s">
        <v>118</v>
      </c>
      <c r="B133" s="211"/>
      <c r="C133" s="211"/>
    </row>
    <row r="134" spans="1:3">
      <c r="A134" s="212" t="s">
        <v>119</v>
      </c>
      <c r="B134" s="211"/>
      <c r="C134" s="211"/>
    </row>
    <row r="135" spans="1:3">
      <c r="A135" s="212" t="s">
        <v>120</v>
      </c>
      <c r="B135" s="211"/>
      <c r="C135" s="211"/>
    </row>
    <row r="136" spans="1:3">
      <c r="A136" s="212" t="s">
        <v>121</v>
      </c>
      <c r="B136" s="211"/>
      <c r="C136" s="211"/>
    </row>
    <row r="137" spans="1:3">
      <c r="A137" s="212" t="s">
        <v>122</v>
      </c>
      <c r="B137" s="211"/>
      <c r="C137" s="211"/>
    </row>
    <row r="138" spans="1:3">
      <c r="A138" s="212" t="s">
        <v>123</v>
      </c>
      <c r="B138" s="211"/>
      <c r="C138" s="211"/>
    </row>
    <row r="139" spans="1:3">
      <c r="A139" s="212" t="s">
        <v>124</v>
      </c>
      <c r="B139" s="211"/>
      <c r="C139" s="211"/>
    </row>
    <row r="140" spans="1:3">
      <c r="A140" s="212" t="s">
        <v>125</v>
      </c>
      <c r="B140" s="211"/>
      <c r="C140" s="211"/>
    </row>
    <row r="141" spans="1:3">
      <c r="A141" s="212" t="s">
        <v>126</v>
      </c>
      <c r="B141" s="211"/>
      <c r="C141" s="211"/>
    </row>
    <row r="142" spans="1:3">
      <c r="A142" s="212" t="s">
        <v>127</v>
      </c>
      <c r="B142" s="211"/>
      <c r="C142" s="211"/>
    </row>
    <row r="143" spans="1:3">
      <c r="A143" s="212" t="s">
        <v>128</v>
      </c>
      <c r="B143" s="211"/>
      <c r="C143" s="211"/>
    </row>
    <row r="144" spans="1:3">
      <c r="A144" s="212" t="s">
        <v>129</v>
      </c>
      <c r="B144" s="211"/>
      <c r="C144" s="211"/>
    </row>
    <row r="145" spans="1:3">
      <c r="A145" s="212" t="s">
        <v>130</v>
      </c>
      <c r="B145" s="211"/>
      <c r="C145" s="211"/>
    </row>
    <row r="146" spans="1:3">
      <c r="A146" s="212" t="s">
        <v>131</v>
      </c>
      <c r="B146" s="211"/>
      <c r="C146" s="211"/>
    </row>
    <row r="147" spans="1:3">
      <c r="A147" s="212" t="s">
        <v>132</v>
      </c>
      <c r="B147" s="211"/>
      <c r="C147" s="211"/>
    </row>
    <row r="148" spans="1:3">
      <c r="A148" s="212" t="s">
        <v>133</v>
      </c>
      <c r="B148" s="211"/>
      <c r="C148" s="211"/>
    </row>
    <row r="149" spans="1:3">
      <c r="A149" s="209" t="s">
        <v>134</v>
      </c>
      <c r="B149" s="165"/>
      <c r="C149" s="211"/>
    </row>
    <row r="150" spans="1:3">
      <c r="A150" s="209" t="s">
        <v>135</v>
      </c>
      <c r="B150" s="165"/>
      <c r="C150" s="211"/>
    </row>
    <row r="151" spans="1:3">
      <c r="A151" s="209" t="s">
        <v>136</v>
      </c>
      <c r="B151" s="165"/>
      <c r="C151" s="211"/>
    </row>
    <row r="152" spans="1:3">
      <c r="A152" s="209" t="s">
        <v>137</v>
      </c>
      <c r="B152" s="165"/>
      <c r="C152" s="211"/>
    </row>
    <row r="153" spans="1:3">
      <c r="A153" s="209" t="s">
        <v>138</v>
      </c>
      <c r="B153" s="165"/>
      <c r="C153" s="211"/>
    </row>
    <row r="154" spans="1:3">
      <c r="A154" s="209" t="s">
        <v>139</v>
      </c>
      <c r="B154" s="165"/>
      <c r="C154" s="211"/>
    </row>
    <row r="155" spans="1:3">
      <c r="A155" s="209" t="s">
        <v>140</v>
      </c>
      <c r="B155" s="165"/>
      <c r="C155" s="211"/>
    </row>
    <row r="156" spans="1:3">
      <c r="A156" s="212" t="s">
        <v>141</v>
      </c>
      <c r="B156" s="211"/>
      <c r="C156" s="211"/>
    </row>
    <row r="157" spans="1:3">
      <c r="A157" s="212" t="s">
        <v>142</v>
      </c>
      <c r="B157" s="211"/>
      <c r="C157" s="211"/>
    </row>
    <row r="158" spans="1:3">
      <c r="A158" s="212" t="s">
        <v>143</v>
      </c>
      <c r="B158" s="211"/>
      <c r="C158" s="211"/>
    </row>
    <row r="159" spans="1:3">
      <c r="A159" s="212" t="s">
        <v>144</v>
      </c>
      <c r="B159" s="211"/>
      <c r="C159" s="211"/>
    </row>
    <row r="160" spans="1:3">
      <c r="A160" s="212" t="s">
        <v>145</v>
      </c>
      <c r="B160" s="211"/>
      <c r="C160" s="211"/>
    </row>
    <row r="161" spans="1:3">
      <c r="A161" s="212" t="s">
        <v>146</v>
      </c>
      <c r="B161" s="211"/>
      <c r="C161" s="211"/>
    </row>
    <row r="162" spans="1:3">
      <c r="A162" s="212" t="s">
        <v>147</v>
      </c>
      <c r="B162" s="211"/>
      <c r="C162" s="211"/>
    </row>
    <row r="163" spans="1:3">
      <c r="A163" s="212" t="s">
        <v>148</v>
      </c>
      <c r="B163" s="211"/>
      <c r="C163" s="211"/>
    </row>
    <row r="164" spans="1:3">
      <c r="A164" s="212" t="s">
        <v>149</v>
      </c>
      <c r="B164" s="211"/>
      <c r="C164" s="211"/>
    </row>
    <row r="165" spans="1:3">
      <c r="A165" s="212" t="s">
        <v>150</v>
      </c>
      <c r="B165" s="211"/>
      <c r="C165" s="211"/>
    </row>
    <row r="166" spans="1:3">
      <c r="A166" s="212" t="s">
        <v>151</v>
      </c>
      <c r="B166" s="211"/>
      <c r="C166" s="211"/>
    </row>
    <row r="167" spans="1:3">
      <c r="A167" s="212" t="s">
        <v>152</v>
      </c>
      <c r="B167" s="211"/>
      <c r="C167" s="211"/>
    </row>
    <row r="168" spans="1:3">
      <c r="A168" s="212" t="s">
        <v>153</v>
      </c>
      <c r="B168" s="211"/>
      <c r="C168" s="211"/>
    </row>
    <row r="169" spans="1:3">
      <c r="A169" s="212" t="s">
        <v>154</v>
      </c>
      <c r="B169" s="211"/>
      <c r="C169" s="211"/>
    </row>
    <row r="170" spans="1:3">
      <c r="A170" s="212" t="s">
        <v>155</v>
      </c>
      <c r="B170" s="211"/>
      <c r="C170" s="211"/>
    </row>
    <row r="171" spans="1:3">
      <c r="A171" s="212" t="s">
        <v>156</v>
      </c>
      <c r="B171" s="211"/>
      <c r="C171" s="211"/>
    </row>
    <row r="172" spans="1:3">
      <c r="A172" s="212" t="s">
        <v>157</v>
      </c>
      <c r="B172" s="211"/>
      <c r="C172" s="211"/>
    </row>
    <row r="173" spans="1:3">
      <c r="A173" s="212" t="s">
        <v>158</v>
      </c>
      <c r="B173" s="211"/>
      <c r="C173" s="211"/>
    </row>
    <row r="174" spans="1:3">
      <c r="A174" s="212" t="s">
        <v>159</v>
      </c>
      <c r="B174" s="211"/>
      <c r="C174" s="211"/>
    </row>
    <row r="175" spans="1:3">
      <c r="A175" s="212" t="s">
        <v>160</v>
      </c>
      <c r="B175" s="211"/>
      <c r="C175" s="211"/>
    </row>
    <row r="176" spans="1:3">
      <c r="A176" s="212" t="s">
        <v>161</v>
      </c>
      <c r="B176" s="211"/>
      <c r="C176" s="211"/>
    </row>
    <row r="177" spans="1:3">
      <c r="A177" s="212" t="s">
        <v>162</v>
      </c>
      <c r="B177" s="211"/>
      <c r="C177" s="211"/>
    </row>
    <row r="178" spans="1:3">
      <c r="A178" s="212" t="s">
        <v>163</v>
      </c>
      <c r="B178" s="211"/>
      <c r="C178" s="211"/>
    </row>
    <row r="179" spans="1:3">
      <c r="A179" s="212" t="s">
        <v>164</v>
      </c>
      <c r="B179" s="211"/>
      <c r="C179" s="211"/>
    </row>
    <row r="180" spans="1:3">
      <c r="A180" s="212" t="s">
        <v>165</v>
      </c>
      <c r="B180" s="211"/>
      <c r="C180" s="211"/>
    </row>
    <row r="181" spans="1:3">
      <c r="A181" s="212" t="s">
        <v>166</v>
      </c>
      <c r="B181" s="211"/>
      <c r="C181" s="211"/>
    </row>
    <row r="182" spans="1:3">
      <c r="A182" s="212" t="s">
        <v>167</v>
      </c>
      <c r="B182" s="211"/>
      <c r="C182" s="211"/>
    </row>
    <row r="183" spans="1:3">
      <c r="A183" s="212" t="s">
        <v>168</v>
      </c>
      <c r="B183" s="211"/>
      <c r="C183" s="211"/>
    </row>
    <row r="184" spans="1:3">
      <c r="A184" s="212" t="s">
        <v>169</v>
      </c>
      <c r="B184" s="211"/>
      <c r="C184" s="211"/>
    </row>
    <row r="185" spans="1:3">
      <c r="A185" s="212" t="s">
        <v>170</v>
      </c>
      <c r="B185" s="211"/>
      <c r="C185" s="211"/>
    </row>
    <row r="186" spans="1:3">
      <c r="A186" s="212" t="s">
        <v>171</v>
      </c>
      <c r="B186" s="211"/>
      <c r="C186" s="211"/>
    </row>
    <row r="187" spans="1:3">
      <c r="A187" s="212" t="s">
        <v>172</v>
      </c>
      <c r="B187" s="211"/>
      <c r="C187" s="211"/>
    </row>
    <row r="188" spans="1:3">
      <c r="A188" s="212" t="s">
        <v>173</v>
      </c>
      <c r="B188" s="211"/>
      <c r="C188" s="211"/>
    </row>
    <row r="189" spans="1:3">
      <c r="A189" s="212" t="s">
        <v>174</v>
      </c>
      <c r="B189" s="211"/>
      <c r="C189" s="211"/>
    </row>
    <row r="190" spans="1:3">
      <c r="A190" s="212" t="s">
        <v>175</v>
      </c>
      <c r="B190" s="211"/>
      <c r="C190" s="211"/>
    </row>
    <row r="191" spans="1:3">
      <c r="A191" s="212" t="s">
        <v>176</v>
      </c>
      <c r="B191" s="211"/>
      <c r="C191" s="211"/>
    </row>
    <row r="192" spans="1:3">
      <c r="A192" s="212" t="s">
        <v>177</v>
      </c>
      <c r="B192" s="211"/>
      <c r="C192" s="211"/>
    </row>
  </sheetData>
  <mergeCells count="14">
    <mergeCell ref="A112:G112"/>
    <mergeCell ref="A113:G113"/>
    <mergeCell ref="A114:G114"/>
    <mergeCell ref="A115:G115"/>
    <mergeCell ref="A1:G1"/>
    <mergeCell ref="A111:G111"/>
    <mergeCell ref="A70:G70"/>
    <mergeCell ref="A91:B91"/>
    <mergeCell ref="A81:G81"/>
    <mergeCell ref="D85:F85"/>
    <mergeCell ref="A82:G82"/>
    <mergeCell ref="D83:F83"/>
    <mergeCell ref="D84:F84"/>
    <mergeCell ref="A79:G80"/>
  </mergeCells>
  <phoneticPr fontId="15" type="noConversion"/>
  <pageMargins left="0.70866141732283472" right="0.70866141732283472" top="0.55118110236220474" bottom="0.55118110236220474" header="0.31496062992125984" footer="0.31496062992125984"/>
  <pageSetup paperSize="9" scale="46" fitToHeight="0" orientation="portrait" r:id="rId1"/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9"/>
  <sheetViews>
    <sheetView view="pageBreakPreview" topLeftCell="A50" zoomScale="112" zoomScaleNormal="70" zoomScaleSheetLayoutView="70" workbookViewId="0">
      <selection activeCell="E63" sqref="E63"/>
    </sheetView>
  </sheetViews>
  <sheetFormatPr baseColWidth="10" defaultColWidth="8.83203125" defaultRowHeight="16"/>
  <cols>
    <col min="1" max="1" width="43" style="83" bestFit="1" customWidth="1"/>
    <col min="2" max="2" width="15.5" style="83" bestFit="1" customWidth="1"/>
    <col min="3" max="3" width="30.5" style="83" bestFit="1" customWidth="1"/>
    <col min="4" max="4" width="20.1640625" style="83" bestFit="1" customWidth="1"/>
    <col min="5" max="5" width="55.5" style="83" customWidth="1"/>
    <col min="6" max="7" width="20.6640625" style="83" customWidth="1"/>
    <col min="8" max="10" width="25.1640625" style="83" customWidth="1"/>
    <col min="11" max="11" width="26.33203125" style="83" bestFit="1" customWidth="1"/>
    <col min="12" max="12" width="29.33203125" style="83" customWidth="1"/>
    <col min="13" max="13" width="27.5" style="83" bestFit="1" customWidth="1"/>
    <col min="14" max="14" width="28" style="83" bestFit="1" customWidth="1"/>
    <col min="15" max="15" width="27.5" style="83" customWidth="1"/>
    <col min="16" max="16" width="23.5" style="83" customWidth="1"/>
    <col min="17" max="17" width="24.33203125" style="83" customWidth="1"/>
    <col min="18" max="18" width="24.5" style="83" customWidth="1"/>
    <col min="19" max="20" width="21.83203125" style="83" customWidth="1"/>
    <col min="21" max="21" width="12.33203125" style="83" bestFit="1" customWidth="1"/>
    <col min="22" max="16384" width="8.83203125" style="83"/>
  </cols>
  <sheetData>
    <row r="1" spans="1:18" ht="30.75" customHeight="1">
      <c r="A1" s="198" t="s">
        <v>45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18" ht="60" customHeight="1">
      <c r="A2" s="199" t="str">
        <f>CONCATENATE("Dichiarazione del DEC in merito ai soggetti coinvolti nello stato d’avanzamento delle prestazioni in liquidazione n. ",'certificato di pagamento'!C4," per la richiesta del DURC on-line
&amp;
Dichiarazione del DEC in merito alle prestazioni eseguite dalle imprese subappaltatrici nello stato d’avanzamento delle prestazioni precedente  n. ",'certificato di pagamento'!C4)</f>
        <v xml:space="preserve">Dichiarazione del DEC in merito ai soggetti coinvolti nello stato d’avanzamento delle prestazioni in liquidazione n.  per la richiesta del DURC on-line
&amp;
Dichiarazione del DEC in merito alle prestazioni eseguite dalle imprese subappaltatrici nello stato d’avanzamento delle prestazioni precedente  n. 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>
      <c r="A3" s="84"/>
      <c r="B3" s="84"/>
      <c r="C3" s="85"/>
      <c r="D3" s="85"/>
      <c r="E3" s="85"/>
      <c r="F3" s="85"/>
      <c r="G3" s="85"/>
      <c r="H3" s="85"/>
      <c r="I3" s="85"/>
      <c r="J3" s="85"/>
    </row>
    <row r="4" spans="1:18">
      <c r="A4" s="205" t="s">
        <v>44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8">
      <c r="A5" s="86"/>
      <c r="B5" s="87"/>
      <c r="C5" s="84"/>
      <c r="D5" s="84"/>
      <c r="E5" s="84"/>
      <c r="F5" s="84"/>
      <c r="G5" s="85"/>
      <c r="H5" s="85"/>
      <c r="I5" s="85"/>
      <c r="J5" s="85"/>
    </row>
    <row r="6" spans="1:18" ht="17">
      <c r="A6" s="86" t="s">
        <v>33</v>
      </c>
      <c r="B6" s="87" t="s">
        <v>1</v>
      </c>
      <c r="C6" s="88"/>
      <c r="D6" s="85"/>
      <c r="E6" s="85"/>
      <c r="F6" s="85"/>
      <c r="G6" s="85"/>
      <c r="H6" s="85"/>
      <c r="I6" s="85"/>
      <c r="J6" s="84"/>
    </row>
    <row r="7" spans="1:18">
      <c r="A7" s="84"/>
      <c r="B7" s="84"/>
      <c r="C7" s="85"/>
      <c r="D7" s="85"/>
      <c r="E7" s="85"/>
      <c r="F7" s="85"/>
      <c r="G7" s="85"/>
      <c r="H7" s="85"/>
      <c r="I7" s="85"/>
      <c r="J7" s="85"/>
    </row>
    <row r="8" spans="1:18" ht="17">
      <c r="A8" s="89" t="s">
        <v>3</v>
      </c>
      <c r="B8" s="90" t="s">
        <v>1</v>
      </c>
      <c r="C8" s="91"/>
      <c r="D8" s="91"/>
      <c r="E8" s="92"/>
      <c r="F8" s="92"/>
      <c r="G8" s="93"/>
      <c r="H8" s="85"/>
      <c r="I8" s="85"/>
      <c r="J8" s="85"/>
    </row>
    <row r="9" spans="1:18" ht="17">
      <c r="A9" s="153" t="s">
        <v>92</v>
      </c>
      <c r="B9" s="92" t="s">
        <v>1</v>
      </c>
      <c r="C9" s="91"/>
      <c r="D9" s="91"/>
      <c r="E9" s="92"/>
      <c r="F9" s="92"/>
      <c r="G9" s="93"/>
      <c r="H9" s="85"/>
      <c r="I9" s="85"/>
      <c r="J9" s="85"/>
    </row>
    <row r="10" spans="1:18" ht="17">
      <c r="A10" s="153" t="s">
        <v>88</v>
      </c>
      <c r="B10" s="92" t="s">
        <v>1</v>
      </c>
      <c r="C10" s="148"/>
      <c r="D10" s="95"/>
      <c r="E10" s="92"/>
      <c r="F10" s="92"/>
      <c r="G10" s="93"/>
      <c r="H10" s="85"/>
      <c r="I10" s="85"/>
      <c r="J10" s="84"/>
      <c r="K10" s="84"/>
    </row>
    <row r="11" spans="1:18" ht="17">
      <c r="A11" s="94" t="s">
        <v>40</v>
      </c>
      <c r="B11" s="92" t="s">
        <v>1</v>
      </c>
      <c r="C11" s="91"/>
      <c r="D11" s="95"/>
      <c r="E11" s="92"/>
      <c r="F11" s="92"/>
      <c r="G11" s="93"/>
      <c r="H11" s="85"/>
      <c r="I11" s="85"/>
      <c r="J11" s="84"/>
      <c r="K11" s="84"/>
    </row>
    <row r="12" spans="1:18" ht="17">
      <c r="A12" s="94" t="s">
        <v>41</v>
      </c>
      <c r="B12" s="92" t="s">
        <v>1</v>
      </c>
      <c r="C12" s="91"/>
      <c r="D12" s="95"/>
      <c r="E12" s="92"/>
      <c r="F12" s="92"/>
      <c r="G12" s="93"/>
      <c r="H12" s="85"/>
      <c r="I12" s="85"/>
      <c r="J12" s="85"/>
    </row>
    <row r="13" spans="1:18" ht="17">
      <c r="A13" s="94" t="s">
        <v>42</v>
      </c>
      <c r="B13" s="92" t="s">
        <v>1</v>
      </c>
      <c r="C13" s="91"/>
      <c r="D13" s="95"/>
      <c r="E13" s="92"/>
      <c r="F13" s="92"/>
      <c r="G13" s="93"/>
      <c r="H13" s="85"/>
      <c r="I13" s="85"/>
      <c r="J13" s="85"/>
    </row>
    <row r="14" spans="1:18" ht="17">
      <c r="A14" s="151" t="s">
        <v>74</v>
      </c>
      <c r="B14" s="92" t="s">
        <v>1</v>
      </c>
      <c r="C14" s="91"/>
      <c r="D14" s="91"/>
      <c r="E14" s="92"/>
      <c r="F14" s="92"/>
      <c r="G14" s="93"/>
      <c r="H14" s="85"/>
      <c r="I14" s="85"/>
      <c r="J14" s="85"/>
    </row>
    <row r="15" spans="1:18" ht="17">
      <c r="A15" s="94" t="s">
        <v>4</v>
      </c>
      <c r="B15" s="92" t="s">
        <v>1</v>
      </c>
      <c r="C15" s="148"/>
      <c r="D15" s="91"/>
      <c r="E15" s="92"/>
      <c r="F15" s="92"/>
      <c r="G15" s="93"/>
      <c r="H15" s="85"/>
      <c r="I15" s="85"/>
      <c r="J15" s="85"/>
    </row>
    <row r="16" spans="1:18">
      <c r="A16" s="94"/>
      <c r="B16" s="92"/>
      <c r="C16" s="92"/>
      <c r="D16" s="92"/>
      <c r="E16" s="92"/>
      <c r="F16" s="92"/>
      <c r="G16" s="93"/>
      <c r="H16" s="85"/>
      <c r="I16" s="85"/>
      <c r="J16" s="85"/>
    </row>
    <row r="17" spans="1:10" ht="17">
      <c r="A17" s="96" t="s">
        <v>5</v>
      </c>
      <c r="B17" s="92"/>
      <c r="C17" s="90"/>
      <c r="D17" s="90"/>
      <c r="E17" s="92"/>
      <c r="F17" s="92"/>
      <c r="G17" s="93"/>
      <c r="H17" s="85"/>
      <c r="I17" s="85"/>
      <c r="J17" s="85"/>
    </row>
    <row r="18" spans="1:10" ht="17">
      <c r="A18" s="97" t="s">
        <v>6</v>
      </c>
      <c r="B18" s="92" t="s">
        <v>1</v>
      </c>
      <c r="C18" s="98"/>
      <c r="D18" s="91"/>
      <c r="E18" s="92"/>
      <c r="F18" s="92"/>
      <c r="G18" s="93"/>
      <c r="H18" s="85"/>
      <c r="I18" s="85"/>
      <c r="J18" s="85"/>
    </row>
    <row r="19" spans="1:10" ht="17">
      <c r="A19" s="94" t="s">
        <v>7</v>
      </c>
      <c r="B19" s="92" t="s">
        <v>1</v>
      </c>
      <c r="C19" s="98"/>
      <c r="D19" s="91"/>
      <c r="E19" s="92"/>
      <c r="F19" s="92"/>
      <c r="G19" s="93"/>
      <c r="H19" s="85"/>
      <c r="I19" s="85"/>
      <c r="J19" s="85"/>
    </row>
    <row r="20" spans="1:10" ht="17">
      <c r="A20" s="94" t="s">
        <v>8</v>
      </c>
      <c r="B20" s="92" t="s">
        <v>1</v>
      </c>
      <c r="C20" s="91"/>
      <c r="D20" s="91"/>
      <c r="E20" s="92"/>
      <c r="F20" s="92"/>
      <c r="G20" s="93"/>
      <c r="H20" s="85"/>
      <c r="I20" s="85"/>
      <c r="J20" s="85"/>
    </row>
    <row r="21" spans="1:10" ht="17">
      <c r="A21" s="94" t="s">
        <v>9</v>
      </c>
      <c r="B21" s="92" t="s">
        <v>1</v>
      </c>
      <c r="C21" s="91"/>
      <c r="D21" s="91"/>
      <c r="E21" s="92"/>
      <c r="F21" s="92"/>
      <c r="G21" s="93"/>
      <c r="H21" s="85"/>
      <c r="I21" s="85"/>
      <c r="J21" s="85"/>
    </row>
    <row r="22" spans="1:10" ht="17">
      <c r="A22" s="94" t="s">
        <v>43</v>
      </c>
      <c r="B22" s="92" t="s">
        <v>1</v>
      </c>
      <c r="C22" s="91"/>
      <c r="D22" s="91"/>
      <c r="E22" s="92"/>
      <c r="F22" s="92"/>
      <c r="G22" s="93"/>
      <c r="H22" s="85"/>
      <c r="I22" s="85"/>
      <c r="J22" s="85"/>
    </row>
    <row r="23" spans="1:10" ht="17">
      <c r="A23" s="97" t="s">
        <v>10</v>
      </c>
      <c r="B23" s="92" t="s">
        <v>1</v>
      </c>
      <c r="C23" s="98"/>
      <c r="D23" s="91"/>
      <c r="E23" s="92"/>
      <c r="F23" s="92"/>
      <c r="G23" s="93"/>
      <c r="H23" s="85"/>
      <c r="I23" s="85"/>
      <c r="J23" s="85"/>
    </row>
    <row r="24" spans="1:10" ht="17">
      <c r="A24" s="94" t="s">
        <v>7</v>
      </c>
      <c r="B24" s="92" t="s">
        <v>1</v>
      </c>
      <c r="C24" s="98"/>
      <c r="D24" s="91"/>
      <c r="E24" s="92"/>
      <c r="F24" s="92"/>
      <c r="G24" s="93"/>
      <c r="H24" s="85"/>
      <c r="I24" s="85"/>
      <c r="J24" s="85"/>
    </row>
    <row r="25" spans="1:10" ht="17">
      <c r="A25" s="94" t="s">
        <v>8</v>
      </c>
      <c r="B25" s="92" t="s">
        <v>1</v>
      </c>
      <c r="C25" s="91"/>
      <c r="D25" s="91"/>
      <c r="E25" s="92"/>
      <c r="F25" s="92"/>
      <c r="G25" s="93"/>
      <c r="H25" s="85"/>
      <c r="I25" s="85"/>
      <c r="J25" s="85"/>
    </row>
    <row r="26" spans="1:10" ht="17">
      <c r="A26" s="94" t="s">
        <v>9</v>
      </c>
      <c r="B26" s="92" t="s">
        <v>1</v>
      </c>
      <c r="C26" s="91"/>
      <c r="D26" s="91"/>
      <c r="E26" s="92"/>
      <c r="F26" s="92"/>
      <c r="G26" s="93"/>
      <c r="H26" s="85"/>
      <c r="I26" s="85"/>
      <c r="J26" s="85"/>
    </row>
    <row r="27" spans="1:10" ht="17">
      <c r="A27" s="94" t="s">
        <v>43</v>
      </c>
      <c r="B27" s="92" t="s">
        <v>1</v>
      </c>
      <c r="C27" s="91"/>
      <c r="D27" s="91"/>
      <c r="E27" s="92"/>
      <c r="F27" s="92"/>
      <c r="G27" s="93"/>
      <c r="H27" s="85"/>
      <c r="I27" s="85"/>
      <c r="J27" s="85"/>
    </row>
    <row r="28" spans="1:10" ht="17">
      <c r="A28" s="97" t="s">
        <v>10</v>
      </c>
      <c r="B28" s="92" t="s">
        <v>1</v>
      </c>
      <c r="C28" s="98"/>
      <c r="D28" s="91"/>
      <c r="E28" s="92"/>
      <c r="F28" s="92"/>
      <c r="G28" s="93"/>
      <c r="H28" s="85"/>
      <c r="I28" s="85"/>
      <c r="J28" s="85"/>
    </row>
    <row r="29" spans="1:10" ht="17">
      <c r="A29" s="94" t="s">
        <v>7</v>
      </c>
      <c r="B29" s="92" t="s">
        <v>1</v>
      </c>
      <c r="C29" s="98"/>
      <c r="D29" s="91"/>
      <c r="E29" s="92"/>
      <c r="F29" s="92"/>
      <c r="G29" s="93"/>
      <c r="H29" s="85"/>
      <c r="I29" s="85"/>
      <c r="J29" s="85"/>
    </row>
    <row r="30" spans="1:10" ht="17">
      <c r="A30" s="94" t="s">
        <v>8</v>
      </c>
      <c r="B30" s="92" t="s">
        <v>1</v>
      </c>
      <c r="C30" s="91"/>
      <c r="D30" s="91"/>
      <c r="E30" s="92"/>
      <c r="F30" s="92"/>
      <c r="G30" s="93"/>
      <c r="H30" s="85"/>
      <c r="I30" s="85"/>
      <c r="J30" s="85"/>
    </row>
    <row r="31" spans="1:10" ht="17">
      <c r="A31" s="94" t="s">
        <v>9</v>
      </c>
      <c r="B31" s="92" t="s">
        <v>1</v>
      </c>
      <c r="C31" s="91"/>
      <c r="D31" s="91"/>
      <c r="E31" s="92"/>
      <c r="F31" s="92"/>
      <c r="G31" s="93"/>
      <c r="H31" s="85"/>
      <c r="I31" s="85"/>
      <c r="J31" s="85"/>
    </row>
    <row r="32" spans="1:10" ht="17">
      <c r="A32" s="94" t="s">
        <v>43</v>
      </c>
      <c r="B32" s="92" t="s">
        <v>1</v>
      </c>
      <c r="C32" s="91"/>
      <c r="D32" s="91"/>
      <c r="E32" s="92"/>
      <c r="F32" s="92"/>
      <c r="G32" s="93"/>
      <c r="H32" s="85"/>
      <c r="I32" s="85"/>
      <c r="J32" s="85"/>
    </row>
    <row r="33" spans="1:21">
      <c r="A33" s="94"/>
      <c r="B33" s="92"/>
      <c r="C33" s="92"/>
      <c r="D33" s="92"/>
      <c r="E33" s="92"/>
      <c r="F33" s="92"/>
      <c r="G33" s="93"/>
      <c r="H33" s="85"/>
      <c r="I33" s="85"/>
      <c r="J33" s="85"/>
    </row>
    <row r="34" spans="1:21" ht="36" customHeight="1">
      <c r="A34" s="149" t="s">
        <v>11</v>
      </c>
      <c r="B34" s="149" t="s">
        <v>12</v>
      </c>
      <c r="C34" s="99"/>
      <c r="D34" s="100"/>
      <c r="E34" s="101" t="s">
        <v>13</v>
      </c>
      <c r="F34" s="102"/>
      <c r="G34" s="103" t="s">
        <v>14</v>
      </c>
      <c r="H34" s="104"/>
      <c r="I34" s="94" t="s">
        <v>39</v>
      </c>
      <c r="J34" s="82">
        <f>'certificato di pagamento'!G36*0.5</f>
        <v>0</v>
      </c>
      <c r="K34" s="154"/>
    </row>
    <row r="35" spans="1:21">
      <c r="A35" s="94"/>
      <c r="B35" s="92"/>
      <c r="C35" s="92"/>
      <c r="G35" s="105" t="s">
        <v>15</v>
      </c>
      <c r="H35" s="106"/>
      <c r="I35" s="85"/>
      <c r="J35" s="85"/>
    </row>
    <row r="36" spans="1:21">
      <c r="A36" s="94"/>
      <c r="B36" s="92"/>
      <c r="C36" s="92"/>
      <c r="D36" s="92"/>
      <c r="E36" s="92"/>
      <c r="F36" s="92"/>
      <c r="G36" s="107"/>
      <c r="H36" s="85"/>
      <c r="I36" s="85"/>
      <c r="J36" s="85"/>
    </row>
    <row r="37" spans="1:21">
      <c r="A37" s="85"/>
      <c r="B37" s="85"/>
      <c r="C37" s="85"/>
      <c r="D37" s="85"/>
      <c r="E37" s="85"/>
      <c r="F37" s="84"/>
      <c r="G37" s="85"/>
      <c r="H37" s="85"/>
      <c r="I37" s="85"/>
      <c r="J37" s="85"/>
    </row>
    <row r="38" spans="1:21" ht="43.5" customHeight="1">
      <c r="A38" s="206" t="s">
        <v>34</v>
      </c>
      <c r="B38" s="206" t="s">
        <v>36</v>
      </c>
      <c r="C38" s="206" t="s">
        <v>7</v>
      </c>
      <c r="D38" s="206" t="s">
        <v>37</v>
      </c>
      <c r="E38" s="202" t="s">
        <v>93</v>
      </c>
      <c r="F38" s="202" t="s">
        <v>94</v>
      </c>
      <c r="G38" s="202" t="s">
        <v>95</v>
      </c>
      <c r="H38" s="189" t="str">
        <f>CONCATENATE("Situazione fino al SAL precedente, n. ",'certificato di pagamento'!C4-1, " (prezzi subappaltore)")</f>
        <v>Situazione fino al SAL precedente, n. -1 (prezzi subappaltore)</v>
      </c>
      <c r="I38" s="190"/>
      <c r="J38" s="191"/>
      <c r="K38" s="189" t="str">
        <f>CONCATENATE("Situazione nel SAL attuale, n. ",'certificato di pagamento'!C4," (prezzi subappaltatore)")</f>
        <v>Situazione nel SAL attuale, n.  (prezzi subappaltatore)</v>
      </c>
      <c r="L38" s="190"/>
      <c r="M38" s="190"/>
      <c r="N38" s="191"/>
      <c r="O38" s="189" t="str">
        <f>CONCATENATE("Riepilogo situazione nel SAL attuale, n. ",'certificato di pagamento'!C4," (prezzi subappaltatore)")</f>
        <v>Riepilogo situazione nel SAL attuale, n.  (prezzi subappaltatore)</v>
      </c>
      <c r="P38" s="191"/>
      <c r="Q38" s="202" t="s">
        <v>67</v>
      </c>
      <c r="R38" s="202" t="s">
        <v>68</v>
      </c>
    </row>
    <row r="39" spans="1:21" ht="60.75" customHeight="1">
      <c r="A39" s="207"/>
      <c r="B39" s="207"/>
      <c r="C39" s="207"/>
      <c r="D39" s="207"/>
      <c r="E39" s="203"/>
      <c r="F39" s="204"/>
      <c r="G39" s="204"/>
      <c r="H39" s="108" t="s">
        <v>96</v>
      </c>
      <c r="I39" s="108" t="s">
        <v>57</v>
      </c>
      <c r="J39" s="109" t="s">
        <v>58</v>
      </c>
      <c r="K39" s="108" t="s">
        <v>96</v>
      </c>
      <c r="L39" s="108" t="s">
        <v>57</v>
      </c>
      <c r="M39" s="108" t="s">
        <v>64</v>
      </c>
      <c r="N39" s="109" t="s">
        <v>59</v>
      </c>
      <c r="O39" s="108" t="s">
        <v>97</v>
      </c>
      <c r="P39" s="109" t="s">
        <v>56</v>
      </c>
      <c r="Q39" s="203"/>
      <c r="R39" s="203"/>
    </row>
    <row r="40" spans="1:21" ht="50.25" customHeight="1">
      <c r="A40" s="208"/>
      <c r="B40" s="208"/>
      <c r="C40" s="208"/>
      <c r="D40" s="208"/>
      <c r="E40" s="204"/>
      <c r="F40" s="110"/>
      <c r="G40" s="110"/>
      <c r="H40" s="110" t="s">
        <v>49</v>
      </c>
      <c r="I40" s="111" t="s">
        <v>50</v>
      </c>
      <c r="J40" s="110" t="s">
        <v>51</v>
      </c>
      <c r="K40" s="110" t="s">
        <v>52</v>
      </c>
      <c r="L40" s="110" t="s">
        <v>53</v>
      </c>
      <c r="M40" s="110" t="s">
        <v>62</v>
      </c>
      <c r="N40" s="110" t="s">
        <v>63</v>
      </c>
      <c r="O40" s="110" t="s">
        <v>54</v>
      </c>
      <c r="P40" s="110" t="s">
        <v>55</v>
      </c>
      <c r="Q40" s="204"/>
      <c r="R40" s="204"/>
    </row>
    <row r="41" spans="1:21" ht="31.5" customHeight="1">
      <c r="A41" s="112"/>
      <c r="B41" s="113"/>
      <c r="C41" s="114"/>
      <c r="D41" s="115"/>
      <c r="E41" s="116"/>
      <c r="F41" s="117"/>
      <c r="G41" s="117"/>
      <c r="H41" s="118"/>
      <c r="I41" s="118"/>
      <c r="J41" s="119">
        <f>H41-I41</f>
        <v>0</v>
      </c>
      <c r="K41" s="118"/>
      <c r="L41" s="120"/>
      <c r="M41" s="120"/>
      <c r="N41" s="78">
        <f>K41-L41-M41</f>
        <v>0</v>
      </c>
      <c r="O41" s="79">
        <f>H41+K41</f>
        <v>0</v>
      </c>
      <c r="P41" s="79">
        <f t="shared" ref="P41:P54" si="0">J41+N41</f>
        <v>0</v>
      </c>
      <c r="Q41" s="80" t="str">
        <f>IF(O41&gt;G41,"Attenzione! Necessaria autorizzazione integrativa causa superamento importo max autorizzato","")</f>
        <v/>
      </c>
      <c r="R41" s="80" t="str">
        <f>IF(O41&gt;F41,"Attenzione! Superamento importo in pagamento rispetto importo subappalto con prezzi appaltatore","")</f>
        <v/>
      </c>
      <c r="U41" s="121"/>
    </row>
    <row r="42" spans="1:21" ht="31.5" customHeight="1">
      <c r="A42" s="112"/>
      <c r="B42" s="113"/>
      <c r="C42" s="114"/>
      <c r="D42" s="115"/>
      <c r="E42" s="116"/>
      <c r="F42" s="117"/>
      <c r="G42" s="117"/>
      <c r="H42" s="118"/>
      <c r="I42" s="118"/>
      <c r="J42" s="119">
        <f t="shared" ref="J42:J54" si="1">H42-I42</f>
        <v>0</v>
      </c>
      <c r="K42" s="118"/>
      <c r="L42" s="120"/>
      <c r="M42" s="120"/>
      <c r="N42" s="78">
        <f t="shared" ref="N42:N54" si="2">K42-L42-M42</f>
        <v>0</v>
      </c>
      <c r="O42" s="79">
        <f t="shared" ref="O42:O54" si="3">H42+K42</f>
        <v>0</v>
      </c>
      <c r="P42" s="79">
        <f t="shared" si="0"/>
        <v>0</v>
      </c>
      <c r="Q42" s="80" t="str">
        <f t="shared" ref="Q42:Q54" si="4">IF(O42&gt;G42,"Attenzione! Necessaria autorizzazione integrativa causa superamento importo max autorizzato","")</f>
        <v/>
      </c>
      <c r="R42" s="80" t="str">
        <f t="shared" ref="R42:R54" si="5">IF(O42&gt;F42,"Attenzione! Superamento importo in pagamento rispetto importo subappalto con prezzi appaltatore","")</f>
        <v/>
      </c>
    </row>
    <row r="43" spans="1:21" ht="31.5" customHeight="1">
      <c r="A43" s="112"/>
      <c r="B43" s="113"/>
      <c r="C43" s="114"/>
      <c r="D43" s="115"/>
      <c r="E43" s="116"/>
      <c r="F43" s="117"/>
      <c r="G43" s="117"/>
      <c r="H43" s="118"/>
      <c r="I43" s="118"/>
      <c r="J43" s="119">
        <f t="shared" si="1"/>
        <v>0</v>
      </c>
      <c r="K43" s="118"/>
      <c r="L43" s="120"/>
      <c r="M43" s="120"/>
      <c r="N43" s="78">
        <f t="shared" si="2"/>
        <v>0</v>
      </c>
      <c r="O43" s="79">
        <f t="shared" si="3"/>
        <v>0</v>
      </c>
      <c r="P43" s="79">
        <f t="shared" si="0"/>
        <v>0</v>
      </c>
      <c r="Q43" s="80" t="str">
        <f t="shared" si="4"/>
        <v/>
      </c>
      <c r="R43" s="80" t="str">
        <f t="shared" si="5"/>
        <v/>
      </c>
    </row>
    <row r="44" spans="1:21" ht="31.5" customHeight="1">
      <c r="A44" s="112"/>
      <c r="B44" s="113"/>
      <c r="C44" s="114"/>
      <c r="D44" s="115"/>
      <c r="E44" s="116"/>
      <c r="F44" s="117"/>
      <c r="G44" s="117"/>
      <c r="H44" s="118"/>
      <c r="I44" s="118"/>
      <c r="J44" s="119">
        <f t="shared" si="1"/>
        <v>0</v>
      </c>
      <c r="K44" s="118"/>
      <c r="L44" s="120"/>
      <c r="M44" s="120"/>
      <c r="N44" s="78">
        <f t="shared" si="2"/>
        <v>0</v>
      </c>
      <c r="O44" s="79">
        <f t="shared" si="3"/>
        <v>0</v>
      </c>
      <c r="P44" s="79">
        <f t="shared" si="0"/>
        <v>0</v>
      </c>
      <c r="Q44" s="80" t="str">
        <f t="shared" si="4"/>
        <v/>
      </c>
      <c r="R44" s="80" t="str">
        <f t="shared" si="5"/>
        <v/>
      </c>
    </row>
    <row r="45" spans="1:21" ht="31.5" customHeight="1">
      <c r="A45" s="112"/>
      <c r="B45" s="113"/>
      <c r="C45" s="114"/>
      <c r="D45" s="115"/>
      <c r="E45" s="116"/>
      <c r="F45" s="117"/>
      <c r="G45" s="117"/>
      <c r="H45" s="118"/>
      <c r="I45" s="118"/>
      <c r="J45" s="119">
        <f t="shared" si="1"/>
        <v>0</v>
      </c>
      <c r="K45" s="118"/>
      <c r="L45" s="120"/>
      <c r="M45" s="120"/>
      <c r="N45" s="78">
        <f t="shared" si="2"/>
        <v>0</v>
      </c>
      <c r="O45" s="79">
        <f t="shared" si="3"/>
        <v>0</v>
      </c>
      <c r="P45" s="79">
        <f t="shared" si="0"/>
        <v>0</v>
      </c>
      <c r="Q45" s="80" t="str">
        <f t="shared" si="4"/>
        <v/>
      </c>
      <c r="R45" s="80" t="str">
        <f t="shared" si="5"/>
        <v/>
      </c>
    </row>
    <row r="46" spans="1:21" ht="31.5" customHeight="1">
      <c r="A46" s="112"/>
      <c r="B46" s="113"/>
      <c r="C46" s="114"/>
      <c r="D46" s="115"/>
      <c r="E46" s="116"/>
      <c r="F46" s="117"/>
      <c r="G46" s="117"/>
      <c r="H46" s="118"/>
      <c r="I46" s="118"/>
      <c r="J46" s="119">
        <f t="shared" si="1"/>
        <v>0</v>
      </c>
      <c r="K46" s="118"/>
      <c r="L46" s="120"/>
      <c r="M46" s="120"/>
      <c r="N46" s="78">
        <f t="shared" si="2"/>
        <v>0</v>
      </c>
      <c r="O46" s="79">
        <f t="shared" si="3"/>
        <v>0</v>
      </c>
      <c r="P46" s="79">
        <f t="shared" si="0"/>
        <v>0</v>
      </c>
      <c r="Q46" s="80" t="str">
        <f t="shared" si="4"/>
        <v/>
      </c>
      <c r="R46" s="80" t="str">
        <f t="shared" si="5"/>
        <v/>
      </c>
    </row>
    <row r="47" spans="1:21" ht="31.5" customHeight="1">
      <c r="A47" s="112"/>
      <c r="B47" s="113"/>
      <c r="C47" s="114"/>
      <c r="D47" s="115"/>
      <c r="E47" s="116"/>
      <c r="F47" s="117"/>
      <c r="G47" s="117"/>
      <c r="H47" s="118"/>
      <c r="I47" s="118"/>
      <c r="J47" s="119">
        <f t="shared" si="1"/>
        <v>0</v>
      </c>
      <c r="K47" s="118"/>
      <c r="L47" s="120"/>
      <c r="M47" s="120"/>
      <c r="N47" s="78">
        <f t="shared" si="2"/>
        <v>0</v>
      </c>
      <c r="O47" s="79">
        <f t="shared" si="3"/>
        <v>0</v>
      </c>
      <c r="P47" s="79">
        <f t="shared" si="0"/>
        <v>0</v>
      </c>
      <c r="Q47" s="80" t="str">
        <f t="shared" si="4"/>
        <v/>
      </c>
      <c r="R47" s="80" t="str">
        <f t="shared" si="5"/>
        <v/>
      </c>
    </row>
    <row r="48" spans="1:21" ht="31.5" customHeight="1">
      <c r="A48" s="112"/>
      <c r="B48" s="113"/>
      <c r="C48" s="114"/>
      <c r="D48" s="115"/>
      <c r="E48" s="116"/>
      <c r="F48" s="117"/>
      <c r="G48" s="117"/>
      <c r="H48" s="118"/>
      <c r="I48" s="118"/>
      <c r="J48" s="119">
        <f t="shared" si="1"/>
        <v>0</v>
      </c>
      <c r="K48" s="118"/>
      <c r="L48" s="120"/>
      <c r="M48" s="120"/>
      <c r="N48" s="78">
        <f t="shared" si="2"/>
        <v>0</v>
      </c>
      <c r="O48" s="79">
        <f t="shared" si="3"/>
        <v>0</v>
      </c>
      <c r="P48" s="79">
        <f t="shared" si="0"/>
        <v>0</v>
      </c>
      <c r="Q48" s="80" t="str">
        <f t="shared" si="4"/>
        <v/>
      </c>
      <c r="R48" s="80" t="str">
        <f t="shared" si="5"/>
        <v/>
      </c>
    </row>
    <row r="49" spans="1:18" ht="31.5" customHeight="1">
      <c r="A49" s="112"/>
      <c r="B49" s="113"/>
      <c r="C49" s="114"/>
      <c r="D49" s="115"/>
      <c r="E49" s="116"/>
      <c r="F49" s="117"/>
      <c r="G49" s="117"/>
      <c r="H49" s="118"/>
      <c r="I49" s="118"/>
      <c r="J49" s="119">
        <f t="shared" si="1"/>
        <v>0</v>
      </c>
      <c r="K49" s="118"/>
      <c r="L49" s="120"/>
      <c r="M49" s="120"/>
      <c r="N49" s="78">
        <f t="shared" si="2"/>
        <v>0</v>
      </c>
      <c r="O49" s="79">
        <f t="shared" si="3"/>
        <v>0</v>
      </c>
      <c r="P49" s="79">
        <f t="shared" si="0"/>
        <v>0</v>
      </c>
      <c r="Q49" s="80" t="str">
        <f t="shared" si="4"/>
        <v/>
      </c>
      <c r="R49" s="80" t="str">
        <f t="shared" si="5"/>
        <v/>
      </c>
    </row>
    <row r="50" spans="1:18" ht="31.5" customHeight="1">
      <c r="A50" s="112"/>
      <c r="B50" s="113"/>
      <c r="C50" s="114"/>
      <c r="D50" s="115"/>
      <c r="E50" s="116"/>
      <c r="F50" s="117"/>
      <c r="G50" s="117"/>
      <c r="H50" s="118"/>
      <c r="I50" s="118"/>
      <c r="J50" s="119">
        <f t="shared" si="1"/>
        <v>0</v>
      </c>
      <c r="K50" s="118"/>
      <c r="L50" s="120"/>
      <c r="M50" s="120"/>
      <c r="N50" s="78">
        <f t="shared" si="2"/>
        <v>0</v>
      </c>
      <c r="O50" s="79">
        <f t="shared" si="3"/>
        <v>0</v>
      </c>
      <c r="P50" s="79">
        <f t="shared" si="0"/>
        <v>0</v>
      </c>
      <c r="Q50" s="80" t="str">
        <f t="shared" si="4"/>
        <v/>
      </c>
      <c r="R50" s="80" t="str">
        <f t="shared" si="5"/>
        <v/>
      </c>
    </row>
    <row r="51" spans="1:18" ht="31.5" customHeight="1">
      <c r="A51" s="112"/>
      <c r="B51" s="113"/>
      <c r="C51" s="114"/>
      <c r="D51" s="115"/>
      <c r="E51" s="116"/>
      <c r="F51" s="117"/>
      <c r="G51" s="117"/>
      <c r="H51" s="118"/>
      <c r="I51" s="118"/>
      <c r="J51" s="119">
        <f t="shared" si="1"/>
        <v>0</v>
      </c>
      <c r="K51" s="118"/>
      <c r="L51" s="120"/>
      <c r="M51" s="120"/>
      <c r="N51" s="78">
        <f t="shared" si="2"/>
        <v>0</v>
      </c>
      <c r="O51" s="79">
        <f t="shared" si="3"/>
        <v>0</v>
      </c>
      <c r="P51" s="79">
        <f t="shared" si="0"/>
        <v>0</v>
      </c>
      <c r="Q51" s="80" t="str">
        <f t="shared" si="4"/>
        <v/>
      </c>
      <c r="R51" s="80" t="str">
        <f t="shared" si="5"/>
        <v/>
      </c>
    </row>
    <row r="52" spans="1:18" ht="31.5" customHeight="1">
      <c r="A52" s="112"/>
      <c r="B52" s="113"/>
      <c r="C52" s="114"/>
      <c r="D52" s="115"/>
      <c r="E52" s="116"/>
      <c r="F52" s="117"/>
      <c r="G52" s="117"/>
      <c r="H52" s="118"/>
      <c r="I52" s="118"/>
      <c r="J52" s="119">
        <f t="shared" si="1"/>
        <v>0</v>
      </c>
      <c r="K52" s="118"/>
      <c r="L52" s="120"/>
      <c r="M52" s="120"/>
      <c r="N52" s="78">
        <f t="shared" si="2"/>
        <v>0</v>
      </c>
      <c r="O52" s="79">
        <f t="shared" si="3"/>
        <v>0</v>
      </c>
      <c r="P52" s="79">
        <f t="shared" si="0"/>
        <v>0</v>
      </c>
      <c r="Q52" s="80" t="str">
        <f t="shared" si="4"/>
        <v/>
      </c>
      <c r="R52" s="80" t="str">
        <f t="shared" si="5"/>
        <v/>
      </c>
    </row>
    <row r="53" spans="1:18" ht="31.5" customHeight="1">
      <c r="A53" s="112"/>
      <c r="B53" s="113"/>
      <c r="C53" s="114"/>
      <c r="D53" s="115"/>
      <c r="E53" s="116"/>
      <c r="F53" s="117"/>
      <c r="G53" s="117"/>
      <c r="H53" s="118"/>
      <c r="I53" s="118"/>
      <c r="J53" s="119">
        <f t="shared" si="1"/>
        <v>0</v>
      </c>
      <c r="K53" s="118"/>
      <c r="L53" s="120"/>
      <c r="M53" s="120"/>
      <c r="N53" s="78">
        <f t="shared" si="2"/>
        <v>0</v>
      </c>
      <c r="O53" s="79">
        <f t="shared" si="3"/>
        <v>0</v>
      </c>
      <c r="P53" s="79">
        <f t="shared" si="0"/>
        <v>0</v>
      </c>
      <c r="Q53" s="80" t="str">
        <f t="shared" si="4"/>
        <v/>
      </c>
      <c r="R53" s="80" t="str">
        <f t="shared" si="5"/>
        <v/>
      </c>
    </row>
    <row r="54" spans="1:18" ht="31.5" customHeight="1" thickBot="1">
      <c r="A54" s="122"/>
      <c r="B54" s="123"/>
      <c r="C54" s="123"/>
      <c r="D54" s="124"/>
      <c r="E54" s="125"/>
      <c r="F54" s="126"/>
      <c r="G54" s="126"/>
      <c r="H54" s="127"/>
      <c r="I54" s="127"/>
      <c r="J54" s="135">
        <f t="shared" si="1"/>
        <v>0</v>
      </c>
      <c r="K54" s="127"/>
      <c r="L54" s="128"/>
      <c r="M54" s="128"/>
      <c r="N54" s="150">
        <f t="shared" si="2"/>
        <v>0</v>
      </c>
      <c r="O54" s="79">
        <f t="shared" si="3"/>
        <v>0</v>
      </c>
      <c r="P54" s="81">
        <f t="shared" si="0"/>
        <v>0</v>
      </c>
      <c r="Q54" s="80" t="str">
        <f t="shared" si="4"/>
        <v/>
      </c>
      <c r="R54" s="80" t="str">
        <f t="shared" si="5"/>
        <v/>
      </c>
    </row>
    <row r="55" spans="1:18" ht="30.75" customHeight="1" thickBot="1">
      <c r="A55" s="71" t="s">
        <v>23</v>
      </c>
      <c r="B55" s="72" t="s">
        <v>38</v>
      </c>
      <c r="C55" s="72" t="s">
        <v>38</v>
      </c>
      <c r="D55" s="72" t="s">
        <v>38</v>
      </c>
      <c r="E55" s="72" t="s">
        <v>38</v>
      </c>
      <c r="F55" s="73">
        <f>SUM(F41:F54)</f>
        <v>0</v>
      </c>
      <c r="G55" s="73">
        <f>SUM(G41:G54)</f>
        <v>0</v>
      </c>
      <c r="H55" s="73">
        <f t="shared" ref="H55" si="6">SUM(H41:H54)</f>
        <v>0</v>
      </c>
      <c r="I55" s="73">
        <f>SUM(I41:I54)</f>
        <v>0</v>
      </c>
      <c r="J55" s="73">
        <f>SUM(J41:J54)</f>
        <v>0</v>
      </c>
      <c r="K55" s="74">
        <f t="shared" ref="K55:O55" si="7">SUM(K41:K54)</f>
        <v>0</v>
      </c>
      <c r="L55" s="75">
        <f t="shared" si="7"/>
        <v>0</v>
      </c>
      <c r="M55" s="75"/>
      <c r="N55" s="76">
        <f t="shared" si="7"/>
        <v>0</v>
      </c>
      <c r="O55" s="77">
        <f t="shared" si="7"/>
        <v>0</v>
      </c>
      <c r="P55" s="131">
        <f>SUM(P41:P54)</f>
        <v>0</v>
      </c>
    </row>
    <row r="56" spans="1:18" ht="31.5" customHeight="1">
      <c r="F56" s="195" t="str">
        <f>IF(G55&gt;J34,"attenzione! Soglia max subappaltabile superata","tutto ok, importo entro i limiti max subappaltabili")</f>
        <v>tutto ok, importo entro i limiti max subappaltabili</v>
      </c>
    </row>
    <row r="57" spans="1:18">
      <c r="F57" s="196"/>
      <c r="I57" s="129"/>
      <c r="J57" s="129"/>
    </row>
    <row r="58" spans="1:18" ht="17" thickBot="1">
      <c r="F58" s="197"/>
      <c r="I58" s="129"/>
      <c r="J58" s="129"/>
    </row>
    <row r="59" spans="1:18" ht="41.25" customHeight="1">
      <c r="A59" s="200" t="s">
        <v>98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</row>
    <row r="60" spans="1:18" ht="38.25" customHeight="1">
      <c r="A60" s="201" t="s">
        <v>181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</row>
    <row r="61" spans="1:18" ht="28.5" customHeight="1">
      <c r="A61" s="145" t="s">
        <v>89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1:18" ht="28.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1:18" ht="28.5" customHeight="1">
      <c r="A63" s="155" t="s">
        <v>32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1:18" ht="26.25" customHeight="1">
      <c r="A64" s="157" t="s">
        <v>81</v>
      </c>
      <c r="I64" s="129"/>
      <c r="J64" s="129"/>
      <c r="K64" s="85"/>
    </row>
    <row r="65" spans="1:12">
      <c r="A65" s="158" t="s">
        <v>72</v>
      </c>
      <c r="K65" s="85"/>
    </row>
    <row r="66" spans="1:12">
      <c r="K66" s="85"/>
    </row>
    <row r="67" spans="1:12" ht="15.75" customHeight="1">
      <c r="A67" s="192" t="s">
        <v>69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</row>
    <row r="68" spans="1:12" ht="15.75" customHeight="1">
      <c r="A68" s="193" t="s">
        <v>70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</row>
    <row r="69" spans="1:12">
      <c r="A69" s="194" t="s">
        <v>71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</row>
  </sheetData>
  <mergeCells count="21">
    <mergeCell ref="A1:R1"/>
    <mergeCell ref="A2:R2"/>
    <mergeCell ref="A59:R59"/>
    <mergeCell ref="A60:R60"/>
    <mergeCell ref="R38:R40"/>
    <mergeCell ref="H38:J38"/>
    <mergeCell ref="A4:K4"/>
    <mergeCell ref="F38:F39"/>
    <mergeCell ref="Q38:Q40"/>
    <mergeCell ref="O38:P38"/>
    <mergeCell ref="G38:G39"/>
    <mergeCell ref="A38:A40"/>
    <mergeCell ref="B38:B40"/>
    <mergeCell ref="C38:C40"/>
    <mergeCell ref="D38:D40"/>
    <mergeCell ref="E38:E40"/>
    <mergeCell ref="K38:N38"/>
    <mergeCell ref="A67:L67"/>
    <mergeCell ref="A68:L68"/>
    <mergeCell ref="A69:L69"/>
    <mergeCell ref="F56:F58"/>
  </mergeCells>
  <phoneticPr fontId="15" type="noConversion"/>
  <conditionalFormatting sqref="F56">
    <cfRule type="expression" dxfId="0" priority="7">
      <formula>$F$66&gt;$O$44</formula>
    </cfRule>
  </conditionalFormatting>
  <pageMargins left="0.7" right="0.7" top="0.75" bottom="0.75" header="0.3" footer="0.3"/>
  <pageSetup paperSize="8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18</vt:i4>
      </vt:variant>
    </vt:vector>
  </HeadingPairs>
  <TitlesOfParts>
    <vt:vector size="20" baseType="lpstr">
      <vt:lpstr>certificato di pagamento</vt:lpstr>
      <vt:lpstr>DURC &amp; Subappaltatori</vt:lpstr>
      <vt:lpstr>'certificato di pagamento'!Area_stampa</vt:lpstr>
      <vt:lpstr>'DURC &amp; Subappaltatori'!Area_stampa</vt:lpstr>
      <vt:lpstr>'certificato di pagamento'!Dropdown10</vt:lpstr>
      <vt:lpstr>'certificato di pagamento'!Dropdown11</vt:lpstr>
      <vt:lpstr>'certificato di pagamento'!Dropdown13</vt:lpstr>
      <vt:lpstr>'certificato di pagamento'!Dropdown14</vt:lpstr>
      <vt:lpstr>'certificato di pagamento'!Dropdown20</vt:lpstr>
      <vt:lpstr>'certificato di pagamento'!Dropdown21</vt:lpstr>
      <vt:lpstr>'DURC &amp; Subappaltatori'!Dropdown3</vt:lpstr>
      <vt:lpstr>'certificato di pagamento'!Dropdown6</vt:lpstr>
      <vt:lpstr>'certificato di pagamento'!Dropdown7</vt:lpstr>
      <vt:lpstr>'certificato di pagamento'!Dropdown8</vt:lpstr>
      <vt:lpstr>'certificato di pagamento'!Dropdown9</vt:lpstr>
      <vt:lpstr>'certificato di pagamento'!Testo1</vt:lpstr>
      <vt:lpstr>'certificato di pagamento'!Testo2</vt:lpstr>
      <vt:lpstr>'certificato di pagamento'!Testo3</vt:lpstr>
      <vt:lpstr>'certificato di pagamento'!Testo4</vt:lpstr>
      <vt:lpstr>'certificato di pagamento'!Testo5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Carmignola, Luca</dc:creator>
  <cp:keywords/>
  <dc:description/>
  <cp:lastModifiedBy>Luisa Azzolini</cp:lastModifiedBy>
  <cp:revision/>
  <cp:lastPrinted>2020-03-02T07:50:37Z</cp:lastPrinted>
  <dcterms:created xsi:type="dcterms:W3CDTF">2017-08-28T12:54:37Z</dcterms:created>
  <dcterms:modified xsi:type="dcterms:W3CDTF">2022-05-30T09:06:16Z</dcterms:modified>
  <cp:category/>
  <cp:contentStatus/>
</cp:coreProperties>
</file>